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830" activeTab="1"/>
  </bookViews>
  <sheets>
    <sheet name="ПЛАН АСИГНУВАНЬ ЗФ (2)" sheetId="1" r:id="rId1"/>
    <sheet name="КОШТОРИС" sheetId="2" r:id="rId2"/>
  </sheets>
  <definedNames>
    <definedName name="_xlnm.Print_Titles" localSheetId="1">'КОШТОРИС'!$28:$28</definedName>
    <definedName name="_xlnm.Print_Area" localSheetId="1">'КОШТОРИС'!$A$1:$E$113</definedName>
    <definedName name="_xlnm.Print_Area" localSheetId="0">'ПЛАН АСИГНУВАНЬ ЗФ (2)'!$A$1:$O$57</definedName>
  </definedNames>
  <calcPr fullCalcOnLoad="1"/>
</workbook>
</file>

<file path=xl/sharedStrings.xml><?xml version="1.0" encoding="utf-8"?>
<sst xmlns="http://schemas.openxmlformats.org/spreadsheetml/2006/main" count="208" uniqueCount="152">
  <si>
    <t>М.П.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</si>
  <si>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</si>
  <si>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</si>
  <si>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</si>
  <si>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5000*</t>
  </si>
  <si>
    <t>Інші видатки</t>
  </si>
  <si>
    <t>УСЬОГО</t>
  </si>
  <si>
    <t>(грн.)</t>
  </si>
  <si>
    <t>(ініціали і прізвище)</t>
  </si>
  <si>
    <t>(підпис)</t>
  </si>
  <si>
    <t>(найменування міста, району, області)</t>
  </si>
  <si>
    <t>Показники</t>
  </si>
  <si>
    <t>Код</t>
  </si>
  <si>
    <t>Усього на рік</t>
  </si>
  <si>
    <t xml:space="preserve">РАЗОМ 
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</si>
  <si>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</si>
  <si>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</si>
  <si>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</si>
  <si>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(розписати за підгрупами)</t>
  </si>
  <si>
    <t xml:space="preserve"> Поточні видатки</t>
  </si>
  <si>
    <t>Видатки на відрядження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</si>
  <si>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</si>
  <si>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</si>
  <si>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</si>
  <si>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</si>
  <si>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</si>
  <si>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</si>
  <si>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</si>
  <si>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</si>
  <si>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</si>
  <si>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</si>
  <si>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</si>
  <si>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</si>
  <si>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зовнішніх кредитів</t>
  </si>
  <si>
    <t>М.П.                                (число, місяць, рік)</t>
  </si>
  <si>
    <t>* Це технічний код, який включає в себе всі коди економічної класифікації видатків бюджету, крім тих, що виділені окремо.</t>
  </si>
  <si>
    <t>НАДХОДЖЕННЯ - усього</t>
  </si>
  <si>
    <t>Надання внутрішніх кредитів</t>
  </si>
  <si>
    <t>Надання кредитів підприємствам, установам, організаціям</t>
  </si>
  <si>
    <t xml:space="preserve">Надання інших внутрішніх кредитів </t>
  </si>
  <si>
    <t>КЕКВ</t>
  </si>
  <si>
    <t>Надання кредитів органам державного управління інших рівнів</t>
  </si>
  <si>
    <t>Капітальний ремонт</t>
  </si>
  <si>
    <t>Реконструкція та реставрація</t>
  </si>
  <si>
    <t>* сума проставляється за кодом відповідно до класифікації кредитування бюджету та не враховується у рядку</t>
  </si>
  <si>
    <t>"НАДХОДЖЕННЯ - усього"</t>
  </si>
  <si>
    <t>ЗАТВЕРДЖЕНО</t>
  </si>
  <si>
    <t xml:space="preserve">(посада)                      </t>
  </si>
  <si>
    <t xml:space="preserve">  (число, місяць, рік)</t>
  </si>
  <si>
    <t>від  28 січня 2002 №57</t>
  </si>
  <si>
    <t xml:space="preserve">                   </t>
  </si>
  <si>
    <t>Окремі заходи  по реалізації державних (регіональних) програм, не віднесені до заходів розвитку</t>
  </si>
  <si>
    <t>(у редакції наказу Міністерства фінансів України</t>
  </si>
  <si>
    <t xml:space="preserve">(посада)   </t>
  </si>
  <si>
    <t>(найменування  міста, району, області)</t>
  </si>
  <si>
    <t>Нерозподілені видатки</t>
  </si>
  <si>
    <t>(код за ЄДРПОУ та найменування бюджетної установи)</t>
  </si>
  <si>
    <t xml:space="preserve"> </t>
  </si>
  <si>
    <t>ВИДАТКИ ТА НАДАННЯ КРЕДИТІВ - усього</t>
  </si>
  <si>
    <t>Найменування</t>
  </si>
  <si>
    <t>загальний  фонд</t>
  </si>
  <si>
    <t>спеціальний фонд</t>
  </si>
  <si>
    <t xml:space="preserve">надходження від плати за послуги, що надаються бюджетними установами згідно із законодавством </t>
  </si>
  <si>
    <t>інші  джерела власних надходжень бюджетних установ</t>
  </si>
  <si>
    <t>інші надходження, у т.ч.</t>
  </si>
  <si>
    <t>інші доходи  (розписати за кодами класифікації доходів бюджету)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</si>
  <si>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кредитування)</t>
  </si>
  <si>
    <t xml:space="preserve">Оплата праці  </t>
  </si>
  <si>
    <t>Нарахування на оплату праці</t>
  </si>
  <si>
    <t xml:space="preserve">Використання товарів і послуг </t>
  </si>
  <si>
    <t>Видатки та заходи спеціального призначення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</si>
  <si>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</si>
  <si>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</si>
  <si>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</si>
  <si>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</si>
  <si>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</si>
  <si>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 xml:space="preserve">Соціальне забезпечення </t>
  </si>
  <si>
    <t>Інші поточні видатки</t>
  </si>
  <si>
    <t>Капітальний ремонт житлового фонду (приміщень)</t>
  </si>
  <si>
    <t>Капітальні трансферти урядам іноземних держав та міжнародним організаціям</t>
  </si>
  <si>
    <t>Наказ Міністерства фінансів України</t>
  </si>
  <si>
    <t>(сума словами і цифрами)</t>
  </si>
  <si>
    <t>Разом на рік</t>
  </si>
  <si>
    <t>Січень</t>
  </si>
  <si>
    <t>Лютий</t>
  </si>
  <si>
    <t>Березень</t>
  </si>
  <si>
    <t>Квітень</t>
  </si>
  <si>
    <t>Травень</t>
  </si>
  <si>
    <t>Червень</t>
  </si>
  <si>
    <t>Дослідження і розробки, окремі заходи розвитку по реалізації державних (регіональних) програм</t>
  </si>
  <si>
    <t>Липень</t>
  </si>
  <si>
    <t>Серпень</t>
  </si>
  <si>
    <t>Вересень</t>
  </si>
  <si>
    <t>Жовтень</t>
  </si>
  <si>
    <t>Листопад</t>
  </si>
  <si>
    <t>Грудень</t>
  </si>
  <si>
    <t>Капітальне будівництво (придбання) житла</t>
  </si>
  <si>
    <t>Капітальне будівництво (придбання) іінших об'єктів</t>
  </si>
  <si>
    <t>Капітальний ремонт інших об’єктів</t>
  </si>
  <si>
    <t>Реконструкція житлового фонду (приміщень)</t>
  </si>
  <si>
    <t>Реконструкція та реставрація інших об’єктів</t>
  </si>
  <si>
    <t>Реставрація пам’яток культури, історії та архітектури</t>
  </si>
  <si>
    <t>Виплата пенсій і допомоги</t>
  </si>
  <si>
    <t>Стипендії</t>
  </si>
  <si>
    <t xml:space="preserve"> Інші виплати населенню</t>
  </si>
  <si>
    <t xml:space="preserve"> Окремі заходи  по реалізації державних (регіональних) програм, не віднесені до заходів розвитку</t>
  </si>
  <si>
    <t xml:space="preserve"> Дослідження і розробки, окремі заходи розвитку по реалізації державних (регіональних) програм</t>
  </si>
  <si>
    <t>Дослідження і розробки, окремі заходи по реалізації державних (регіональних) програм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</si>
  <si>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</si>
  <si>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</si>
  <si>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</si>
  <si>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</si>
  <si>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</si>
  <si>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Предмети, матеріали, обладнання та інвентар</t>
  </si>
  <si>
    <t>Медикаменти та перев’язувальні матеріали</t>
  </si>
  <si>
    <t>Оплата послуг (крім комунальних)</t>
  </si>
  <si>
    <t>Заробітна плата</t>
  </si>
  <si>
    <t xml:space="preserve">Грошове утримання військовослужбовців         </t>
  </si>
  <si>
    <r>
      <t xml:space="preserve">Вид бюджету </t>
    </r>
    <r>
      <rPr>
        <b/>
        <sz val="12"/>
        <rFont val="Times New Roman"/>
        <family val="1"/>
      </rPr>
      <t xml:space="preserve"> районний</t>
    </r>
  </si>
  <si>
    <t xml:space="preserve">                                                                                                                       смт. Велика Писарівка Сумської області</t>
  </si>
  <si>
    <t>С.О.Дмитриченко</t>
  </si>
  <si>
    <t>Головний бухгалтер</t>
  </si>
  <si>
    <t>К.М.Кравченко</t>
  </si>
  <si>
    <t>Начальник відділу освіти</t>
  </si>
  <si>
    <t>2147724 Відділ освіти Великописарівської РДА</t>
  </si>
  <si>
    <r>
      <t xml:space="preserve">Вид бюджету </t>
    </r>
    <r>
      <rPr>
        <b/>
        <sz val="11"/>
        <rFont val="Times New Roman"/>
        <family val="1"/>
      </rPr>
      <t>районний</t>
    </r>
  </si>
  <si>
    <t>Кошти що отримуються бюджетними установами від господарської та виробничої діяльності</t>
  </si>
  <si>
    <t>Кошти що передаються з загального фонду бюджету до бюджету розвитку(спеціального фонду)</t>
  </si>
  <si>
    <t xml:space="preserve">                                                                  смт. Велика Писарівка Великописарівського району Сумської області</t>
  </si>
  <si>
    <t>смт. Велика Писарівка Великописарівського району Сумської області</t>
  </si>
  <si>
    <t>ЗАТВЕРДЖЕНО
Наказ Міністерства фінансів України
28 січня 2002 року № 57
(у редакції наказу Міністерства фінансів України
від 04 грудня 2015 року № 1118)</t>
  </si>
  <si>
    <t xml:space="preserve">  КОШТОРИС </t>
  </si>
  <si>
    <t>фінансування (розписати за кодами класифікації фінансування бюджету за типом боргового зобов'язання)</t>
  </si>
  <si>
    <t>**</t>
  </si>
  <si>
    <t>Оплата енергосервісу</t>
  </si>
  <si>
    <t xml:space="preserve"> ПЛАН АСИГНУВАНЬ (ЗА ВИНЯТКОМ НАДАННЯ КРЕДИТІВ З БЮДЖЕТУ)  ЗАГАЛЬНОГО ФОНДУ БЮДЖЕТУ </t>
  </si>
  <si>
    <r>
      <t xml:space="preserve">Затверджений у сумі  41766176 </t>
    </r>
    <r>
      <rPr>
        <u val="single"/>
        <sz val="11"/>
        <rFont val="Times New Roman"/>
        <family val="1"/>
      </rPr>
      <t>(сорок один  мільйон сімсот шістдесят шість тисячь сто сімдесят шість)  гривень</t>
    </r>
  </si>
  <si>
    <t>30 січня 2017 рік</t>
  </si>
  <si>
    <t>на 2017 рік</t>
  </si>
  <si>
    <t>30 січня 2017 року</t>
  </si>
  <si>
    <t>Затверджений у сумі  41766176 (сорок один  мільйон сімсот шістдесят шість тисячь сто сімдесят шість)  гривень</t>
  </si>
  <si>
    <t>від 26 листопада 2012 року.№1220)</t>
  </si>
  <si>
    <t>код та назва програмної класифікації видатків та кредитування державного бюджету  10 Відділ освіти Великописарівської районної державної адміністрації</t>
  </si>
  <si>
    <t>код та назва програмної класифікації видатків та кредитування місцевих бюджетів ";"(код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 1011020 Надання загальної середньої освіти загальноосвітнім нвчальним закладам</t>
  </si>
  <si>
    <t>(код та назва тимчасової класифікації видатків  та кредитування місцевих бюджетів)* ________________)</t>
  </si>
  <si>
    <t>Оплата водопостачання</t>
  </si>
  <si>
    <t>Оплата електроенергії</t>
  </si>
  <si>
    <t>Предмети матеріали обладнання та інвентар</t>
  </si>
  <si>
    <t>Оплата послуг(крім комунальних)</t>
  </si>
  <si>
    <t>Окремі заходи по реалізації державних (регіональних програм, не віднесень до заходів розвитку</t>
  </si>
  <si>
    <t>Інщі видатки</t>
  </si>
  <si>
    <r>
      <t>(код та назва тимчасової класифікації видатків  та кредитування місцевих бюджетів)*</t>
    </r>
    <r>
      <rPr>
        <b/>
        <sz val="11"/>
        <rFont val="Times New Roman"/>
        <family val="1"/>
      </rPr>
      <t xml:space="preserve"> ______________</t>
    </r>
    <r>
      <rPr>
        <sz val="11"/>
        <rFont val="Times New Roman"/>
        <family val="1"/>
      </rPr>
      <t>).</t>
    </r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</si>
</sst>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 грн&quot;;\-#,##0&quot; грн&quot;"/>
    <numFmt numFmtId="181" formatCode="#,##0&quot; грн&quot;;[Red]\-#,##0&quot; грн&quot;"/>
    <numFmt numFmtId="182" formatCode="#,##0.00&quot; грн&quot;;\-#,##0.00&quot; грн&quot;"/>
    <numFmt numFmtId="183" formatCode="#,##0.00&quot; грн&quot;;[Red]\-#,##0.00&quot; грн&quot;"/>
    <numFmt numFmtId="184" formatCode="_-* #,##0&quot; грн&quot;_-;\-* #,##0&quot; грн&quot;_-;_-* &quot;-&quot;&quot; грн&quot;_-;_-@_-"/>
    <numFmt numFmtId="185" formatCode="_-* #,##0_ _г_р_н_-;\-* #,##0_ _г_р_н_-;_-* &quot;-&quot;_ _г_р_н_-;_-@_-"/>
    <numFmt numFmtId="186" formatCode="_-* #,##0.00&quot; грн&quot;_-;\-* #,##0.00&quot; грн&quot;_-;_-* &quot;-&quot;??&quot; грн&quot;_-;_-@_-"/>
    <numFmt numFmtId="187" formatCode="_-* #,##0.00_ _г_р_н_-;\-* #,##0.00_ _г_р_н_-;_-* &quot;-&quot;??_ _г_р_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a?i.&quot;#,##0_);\(&quot;a?i.&quot;#,##0\)"/>
    <numFmt numFmtId="213" formatCode="&quot;a?i.&quot;#,##0_);[Red]\(&quot;a?i.&quot;#,##0\)"/>
    <numFmt numFmtId="214" formatCode="&quot;a?i.&quot;#,##0.00_);\(&quot;a?i.&quot;#,##0.00\)"/>
    <numFmt numFmtId="215" formatCode="&quot;a?i.&quot;#,##0.00_);[Red]\(&quot;a?i.&quot;#,##0.00\)"/>
    <numFmt numFmtId="216" formatCode="_(&quot;a?i.&quot;* #,##0_);_(&quot;a?i.&quot;* \(#,##0\);_(&quot;a?i.&quot;* &quot;-&quot;_);_(@_)"/>
    <numFmt numFmtId="217" formatCode="_(&quot;a?i.&quot;* #,##0.00_);_(&quot;a?i.&quot;* \(#,##0.00\);_(&quot;a?i.&quot;* &quot;-&quot;??_);_(@_)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0.000"/>
    <numFmt numFmtId="223" formatCode="0.0000"/>
    <numFmt numFmtId="224" formatCode="0.00000"/>
    <numFmt numFmtId="225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14"/>
      <name val="Times New Roman Cyr"/>
      <family val="1"/>
    </font>
    <font>
      <sz val="14"/>
      <name val="Arial"/>
      <family val="2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 applyAlignment="1">
      <alignment horizontal="left" wrapText="1"/>
      <protection/>
    </xf>
    <xf numFmtId="49" fontId="5" fillId="0" borderId="10" xfId="54" applyNumberFormat="1" applyFont="1" applyFill="1" applyBorder="1" applyAlignment="1">
      <alignment horizontal="left" wrapText="1"/>
      <protection/>
    </xf>
    <xf numFmtId="0" fontId="6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0" fontId="5" fillId="0" borderId="10" xfId="54" applyFont="1" applyFill="1" applyBorder="1" applyAlignment="1">
      <alignment vertical="top"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vertical="top" wrapText="1"/>
      <protection/>
    </xf>
    <xf numFmtId="0" fontId="4" fillId="0" borderId="10" xfId="54" applyFont="1" applyFill="1" applyBorder="1" applyAlignment="1">
      <alignment horizontal="left" vertical="top" wrapText="1"/>
      <protection/>
    </xf>
    <xf numFmtId="0" fontId="4" fillId="0" borderId="10" xfId="54" applyFont="1" applyFill="1" applyBorder="1" applyAlignment="1">
      <alignment horizontal="left" wrapText="1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8" fillId="0" borderId="0" xfId="54" applyFont="1" applyAlignment="1">
      <alignment horizontal="left"/>
      <protection/>
    </xf>
    <xf numFmtId="0" fontId="8" fillId="0" borderId="0" xfId="54" applyFont="1" applyAlignment="1">
      <alignment wrapText="1"/>
      <protection/>
    </xf>
    <xf numFmtId="0" fontId="7" fillId="0" borderId="0" xfId="54" applyFont="1" applyAlignment="1">
      <alignment horizontal="center" wrapText="1"/>
      <protection/>
    </xf>
    <xf numFmtId="0" fontId="9" fillId="0" borderId="0" xfId="54" applyFont="1" applyBorder="1" applyAlignment="1">
      <alignment horizontal="left"/>
      <protection/>
    </xf>
    <xf numFmtId="0" fontId="10" fillId="0" borderId="0" xfId="54" applyFont="1" applyAlignment="1">
      <alignment horizontal="center"/>
      <protection/>
    </xf>
    <xf numFmtId="0" fontId="9" fillId="0" borderId="0" xfId="54" applyFont="1" applyBorder="1" applyAlignment="1">
      <alignment/>
      <protection/>
    </xf>
    <xf numFmtId="0" fontId="9" fillId="0" borderId="0" xfId="54" applyFont="1" applyAlignment="1">
      <alignment/>
      <protection/>
    </xf>
    <xf numFmtId="0" fontId="7" fillId="0" borderId="0" xfId="54" applyFont="1" applyBorder="1" applyAlignment="1">
      <alignment/>
      <protection/>
    </xf>
    <xf numFmtId="0" fontId="7" fillId="0" borderId="0" xfId="54" applyFont="1" applyAlignment="1">
      <alignment/>
      <protection/>
    </xf>
    <xf numFmtId="0" fontId="8" fillId="0" borderId="0" xfId="54" applyFont="1" applyBorder="1" applyAlignment="1">
      <alignment/>
      <protection/>
    </xf>
    <xf numFmtId="0" fontId="9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Continuous"/>
      <protection/>
    </xf>
    <xf numFmtId="0" fontId="7" fillId="0" borderId="0" xfId="54" applyFont="1" applyBorder="1" applyAlignment="1">
      <alignment horizontal="centerContinuous" vertical="top"/>
      <protection/>
    </xf>
    <xf numFmtId="0" fontId="8" fillId="0" borderId="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Continuous" vertical="top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/>
      <protection/>
    </xf>
    <xf numFmtId="0" fontId="7" fillId="0" borderId="12" xfId="54" applyFont="1" applyBorder="1" applyAlignment="1">
      <alignment horizontal="centerContinuous"/>
      <protection/>
    </xf>
    <xf numFmtId="0" fontId="10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13" fillId="0" borderId="0" xfId="54" applyFont="1" applyAlignment="1">
      <alignment horizontal="centerContinuous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Fill="1" applyAlignment="1">
      <alignment/>
      <protection/>
    </xf>
    <xf numFmtId="0" fontId="9" fillId="0" borderId="12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horizontal="left"/>
      <protection/>
    </xf>
    <xf numFmtId="0" fontId="9" fillId="0" borderId="0" xfId="54" applyFont="1" applyFill="1" applyBorder="1" applyAlignment="1">
      <alignment horizontal="left"/>
      <protection/>
    </xf>
    <xf numFmtId="0" fontId="9" fillId="0" borderId="0" xfId="54" applyFont="1" applyFill="1" applyBorder="1" applyAlignment="1">
      <alignment horizontal="centerContinuous"/>
      <protection/>
    </xf>
    <xf numFmtId="0" fontId="9" fillId="0" borderId="0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0" xfId="54" applyFont="1" applyFill="1" applyAlignment="1">
      <alignment horizontal="center"/>
      <protection/>
    </xf>
    <xf numFmtId="0" fontId="8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/>
      <protection/>
    </xf>
    <xf numFmtId="0" fontId="7" fillId="0" borderId="0" xfId="54" applyFont="1" applyAlignment="1">
      <alignment horizontal="center" vertical="top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9" fillId="0" borderId="0" xfId="54" applyFont="1" applyBorder="1">
      <alignment/>
      <protection/>
    </xf>
    <xf numFmtId="0" fontId="10" fillId="0" borderId="0" xfId="54" applyFont="1" applyBorder="1">
      <alignment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/>
      <protection/>
    </xf>
    <xf numFmtId="0" fontId="9" fillId="0" borderId="0" xfId="54" applyFont="1" applyFill="1">
      <alignment/>
      <protection/>
    </xf>
    <xf numFmtId="0" fontId="9" fillId="0" borderId="0" xfId="54" applyFont="1" applyFill="1" applyAlignment="1">
      <alignment vertical="top"/>
      <protection/>
    </xf>
    <xf numFmtId="0" fontId="9" fillId="0" borderId="0" xfId="54" applyFont="1" applyFill="1" applyBorder="1" applyAlignment="1">
      <alignment horizontal="center" vertical="top"/>
      <protection/>
    </xf>
    <xf numFmtId="0" fontId="9" fillId="0" borderId="12" xfId="54" applyFont="1" applyBorder="1" applyAlignment="1">
      <alignment horizontal="centerContinuous"/>
      <protection/>
    </xf>
    <xf numFmtId="0" fontId="4" fillId="0" borderId="0" xfId="54" applyFont="1" applyFill="1" applyAlignment="1">
      <alignment horizontal="left" vertical="top" wrapText="1"/>
      <protection/>
    </xf>
    <xf numFmtId="0" fontId="9" fillId="0" borderId="0" xfId="54" applyFont="1" applyBorder="1" applyAlignment="1">
      <alignment horizontal="centerContinuous"/>
      <protection/>
    </xf>
    <xf numFmtId="0" fontId="9" fillId="0" borderId="0" xfId="54" applyFont="1" applyFill="1" applyAlignment="1">
      <alignment horizontal="center" wrapText="1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Alignment="1">
      <alignment horizontal="centerContinuous"/>
      <protection/>
    </xf>
    <xf numFmtId="0" fontId="8" fillId="0" borderId="0" xfId="54" applyFont="1" applyFill="1" applyBorder="1" applyAlignment="1">
      <alignment horizontal="centerContinuous"/>
      <protection/>
    </xf>
    <xf numFmtId="0" fontId="9" fillId="0" borderId="0" xfId="54" applyFont="1" applyFill="1" applyAlignment="1">
      <alignment wrapText="1"/>
      <protection/>
    </xf>
    <xf numFmtId="0" fontId="10" fillId="0" borderId="0" xfId="54" applyFont="1" applyFill="1">
      <alignment/>
      <protection/>
    </xf>
    <xf numFmtId="0" fontId="9" fillId="0" borderId="10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10" fillId="0" borderId="10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wrapText="1"/>
      <protection/>
    </xf>
    <xf numFmtId="0" fontId="9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6" fillId="0" borderId="10" xfId="54" applyFont="1" applyBorder="1" applyAlignment="1">
      <alignment horizontal="left" vertical="center"/>
      <protection/>
    </xf>
    <xf numFmtId="0" fontId="7" fillId="0" borderId="0" xfId="54" applyFont="1" applyBorder="1" applyAlignment="1">
      <alignment horizontal="left"/>
      <protection/>
    </xf>
    <xf numFmtId="0" fontId="7" fillId="0" borderId="0" xfId="54" applyFont="1" applyBorder="1" applyAlignment="1">
      <alignment horizontal="right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18" fillId="0" borderId="0" xfId="54" applyFont="1" applyAlignment="1">
      <alignment horizontal="center"/>
      <protection/>
    </xf>
    <xf numFmtId="0" fontId="7" fillId="0" borderId="0" xfId="54" applyFont="1" applyFill="1" applyBorder="1" applyAlignment="1">
      <alignment horizontal="center" vertical="top"/>
      <protection/>
    </xf>
    <xf numFmtId="0" fontId="9" fillId="0" borderId="13" xfId="54" applyFont="1" applyFill="1" applyBorder="1" applyAlignment="1">
      <alignment horizontal="center" vertical="top"/>
      <protection/>
    </xf>
    <xf numFmtId="0" fontId="9" fillId="0" borderId="10" xfId="54" applyFont="1" applyFill="1" applyBorder="1">
      <alignment/>
      <protection/>
    </xf>
    <xf numFmtId="0" fontId="4" fillId="0" borderId="10" xfId="54" applyFont="1" applyFill="1" applyBorder="1" applyAlignment="1">
      <alignment horizontal="center" vertical="top"/>
      <protection/>
    </xf>
    <xf numFmtId="0" fontId="12" fillId="0" borderId="0" xfId="54" applyFont="1" applyFill="1" applyBorder="1" applyAlignment="1">
      <alignment wrapText="1"/>
      <protection/>
    </xf>
    <xf numFmtId="0" fontId="12" fillId="0" borderId="0" xfId="54" applyFont="1" applyBorder="1" applyAlignment="1">
      <alignment horizontal="center" wrapText="1"/>
      <protection/>
    </xf>
    <xf numFmtId="0" fontId="18" fillId="0" borderId="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7" fillId="0" borderId="0" xfId="54" applyFont="1" applyBorder="1">
      <alignment/>
      <protection/>
    </xf>
    <xf numFmtId="0" fontId="9" fillId="0" borderId="11" xfId="54" applyFont="1" applyFill="1" applyBorder="1" applyAlignment="1">
      <alignment horizontal="centerContinuous"/>
      <protection/>
    </xf>
    <xf numFmtId="0" fontId="8" fillId="0" borderId="0" xfId="0" applyFont="1" applyAlignment="1">
      <alignment horizontal="center"/>
    </xf>
    <xf numFmtId="0" fontId="11" fillId="0" borderId="0" xfId="54" applyFont="1" applyAlignment="1">
      <alignment horizontal="center"/>
      <protection/>
    </xf>
    <xf numFmtId="0" fontId="11" fillId="0" borderId="11" xfId="54" applyFont="1" applyBorder="1" applyAlignment="1">
      <alignment horizontal="left"/>
      <protection/>
    </xf>
    <xf numFmtId="0" fontId="7" fillId="0" borderId="11" xfId="54" applyFont="1" applyBorder="1" applyAlignment="1">
      <alignment horizontal="center"/>
      <protection/>
    </xf>
    <xf numFmtId="0" fontId="6" fillId="0" borderId="10" xfId="54" applyFont="1" applyFill="1" applyBorder="1" applyAlignment="1">
      <alignment horizontal="center" vertical="top"/>
      <protection/>
    </xf>
    <xf numFmtId="0" fontId="5" fillId="0" borderId="10" xfId="54" applyFont="1" applyFill="1" applyBorder="1" applyAlignment="1">
      <alignment horizontal="center" vertical="top"/>
      <protection/>
    </xf>
    <xf numFmtId="0" fontId="12" fillId="0" borderId="1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0" fontId="17" fillId="0" borderId="10" xfId="54" applyFont="1" applyFill="1" applyBorder="1">
      <alignment/>
      <protection/>
    </xf>
    <xf numFmtId="0" fontId="4" fillId="0" borderId="10" xfId="54" applyFont="1" applyBorder="1" applyAlignment="1">
      <alignment horizontal="center" wrapText="1"/>
      <protection/>
    </xf>
    <xf numFmtId="0" fontId="18" fillId="0" borderId="10" xfId="54" applyFont="1" applyFill="1" applyBorder="1" applyAlignment="1">
      <alignment horizontal="center" wrapText="1"/>
      <protection/>
    </xf>
    <xf numFmtId="0" fontId="7" fillId="0" borderId="0" xfId="54" applyFont="1" applyFill="1" applyBorder="1" applyAlignment="1">
      <alignment/>
      <protection/>
    </xf>
    <xf numFmtId="0" fontId="4" fillId="0" borderId="0" xfId="54" applyFont="1" applyFill="1" applyBorder="1">
      <alignment/>
      <protection/>
    </xf>
    <xf numFmtId="0" fontId="21" fillId="0" borderId="0" xfId="54" applyFont="1" applyFill="1" applyAlignment="1">
      <alignment wrapText="1"/>
      <protection/>
    </xf>
    <xf numFmtId="0" fontId="10" fillId="0" borderId="10" xfId="54" applyFont="1" applyFill="1" applyBorder="1">
      <alignment/>
      <protection/>
    </xf>
    <xf numFmtId="0" fontId="12" fillId="0" borderId="10" xfId="54" applyFont="1" applyFill="1" applyBorder="1">
      <alignment/>
      <protection/>
    </xf>
    <xf numFmtId="0" fontId="9" fillId="0" borderId="10" xfId="54" applyFont="1" applyFill="1" applyBorder="1">
      <alignment/>
      <protection/>
    </xf>
    <xf numFmtId="0" fontId="10" fillId="0" borderId="13" xfId="54" applyFont="1" applyFill="1" applyBorder="1">
      <alignment/>
      <protection/>
    </xf>
    <xf numFmtId="0" fontId="7" fillId="0" borderId="0" xfId="54" applyFont="1" applyBorder="1" applyAlignment="1">
      <alignment horizontal="center" vertical="top"/>
      <protection/>
    </xf>
    <xf numFmtId="0" fontId="21" fillId="0" borderId="0" xfId="54" applyFont="1" applyBorder="1" applyAlignment="1">
      <alignment wrapText="1"/>
      <protection/>
    </xf>
    <xf numFmtId="0" fontId="4" fillId="0" borderId="12" xfId="54" applyFont="1" applyFill="1" applyBorder="1" applyAlignment="1">
      <alignment horizontal="centerContinuous"/>
      <protection/>
    </xf>
    <xf numFmtId="0" fontId="24" fillId="0" borderId="10" xfId="54" applyFont="1" applyBorder="1">
      <alignment/>
      <protection/>
    </xf>
    <xf numFmtId="0" fontId="25" fillId="0" borderId="10" xfId="54" applyFont="1" applyBorder="1">
      <alignment/>
      <protection/>
    </xf>
    <xf numFmtId="0" fontId="12" fillId="33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wrapText="1"/>
      <protection/>
    </xf>
    <xf numFmtId="0" fontId="6" fillId="0" borderId="0" xfId="54" applyFont="1" applyFill="1" applyAlignment="1">
      <alignment horizontal="left" wrapText="1"/>
      <protection/>
    </xf>
    <xf numFmtId="0" fontId="9" fillId="33" borderId="12" xfId="54" applyFont="1" applyFill="1" applyBorder="1" applyAlignment="1">
      <alignment horizontal="centerContinuous"/>
      <protection/>
    </xf>
    <xf numFmtId="1" fontId="25" fillId="0" borderId="10" xfId="54" applyNumberFormat="1" applyFont="1" applyBorder="1">
      <alignment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Continuous" vertical="center" wrapText="1"/>
      <protection/>
    </xf>
    <xf numFmtId="0" fontId="6" fillId="0" borderId="15" xfId="54" applyFont="1" applyFill="1" applyBorder="1" applyAlignment="1">
      <alignment horizontal="centerContinuous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wrapText="1"/>
      <protection/>
    </xf>
    <xf numFmtId="0" fontId="27" fillId="0" borderId="10" xfId="54" applyFont="1" applyFill="1" applyBorder="1" applyAlignment="1">
      <alignment horizontal="left" wrapText="1"/>
      <protection/>
    </xf>
    <xf numFmtId="0" fontId="6" fillId="0" borderId="10" xfId="54" applyFont="1" applyFill="1" applyBorder="1" applyAlignment="1">
      <alignment vertical="top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14" fontId="9" fillId="0" borderId="0" xfId="54" applyNumberFormat="1" applyFont="1" applyFill="1" applyAlignment="1">
      <alignment horizontal="center"/>
      <protection/>
    </xf>
    <xf numFmtId="0" fontId="19" fillId="0" borderId="11" xfId="54" applyFont="1" applyFill="1" applyBorder="1" applyAlignment="1">
      <alignment/>
      <protection/>
    </xf>
    <xf numFmtId="0" fontId="20" fillId="0" borderId="11" xfId="53" applyFont="1" applyBorder="1" applyAlignment="1">
      <alignment/>
      <protection/>
    </xf>
    <xf numFmtId="0" fontId="27" fillId="0" borderId="10" xfId="54" applyFont="1" applyFill="1" applyBorder="1" applyAlignment="1">
      <alignment horizontal="center" vertical="top"/>
      <protection/>
    </xf>
    <xf numFmtId="0" fontId="29" fillId="0" borderId="10" xfId="54" applyFont="1" applyFill="1" applyBorder="1">
      <alignment/>
      <protection/>
    </xf>
    <xf numFmtId="0" fontId="9" fillId="0" borderId="10" xfId="54" applyFont="1" applyFill="1" applyBorder="1" applyAlignment="1">
      <alignment horizontal="center"/>
      <protection/>
    </xf>
    <xf numFmtId="0" fontId="26" fillId="0" borderId="11" xfId="53" applyFont="1" applyBorder="1" applyAlignment="1">
      <alignment/>
      <protection/>
    </xf>
    <xf numFmtId="0" fontId="30" fillId="0" borderId="11" xfId="53" applyFont="1" applyBorder="1" applyAlignment="1">
      <alignment/>
      <protection/>
    </xf>
    <xf numFmtId="0" fontId="21" fillId="0" borderId="11" xfId="54" applyFont="1" applyFill="1" applyBorder="1" applyAlignment="1">
      <alignment/>
      <protection/>
    </xf>
    <xf numFmtId="0" fontId="6" fillId="0" borderId="13" xfId="54" applyFont="1" applyFill="1" applyBorder="1" applyAlignment="1">
      <alignment horizontal="left" wrapText="1"/>
      <protection/>
    </xf>
    <xf numFmtId="0" fontId="11" fillId="0" borderId="10" xfId="54" applyFont="1" applyFill="1" applyBorder="1" applyAlignment="1">
      <alignment horizontal="center" vertical="top"/>
      <protection/>
    </xf>
    <xf numFmtId="0" fontId="25" fillId="34" borderId="10" xfId="54" applyFont="1" applyFill="1" applyBorder="1">
      <alignment/>
      <protection/>
    </xf>
    <xf numFmtId="0" fontId="15" fillId="0" borderId="0" xfId="55" applyFont="1" applyAlignment="1">
      <alignment horizontal="left"/>
      <protection/>
    </xf>
    <xf numFmtId="0" fontId="8" fillId="0" borderId="0" xfId="55" applyFont="1" applyAlignment="1">
      <alignment/>
      <protection/>
    </xf>
    <xf numFmtId="0" fontId="8" fillId="0" borderId="0" xfId="55" applyFont="1">
      <alignment/>
      <protection/>
    </xf>
    <xf numFmtId="0" fontId="15" fillId="0" borderId="0" xfId="0" applyFont="1" applyAlignment="1">
      <alignment/>
    </xf>
    <xf numFmtId="0" fontId="15" fillId="0" borderId="0" xfId="55" applyFont="1" applyAlignment="1">
      <alignment wrapText="1"/>
      <protection/>
    </xf>
    <xf numFmtId="0" fontId="24" fillId="0" borderId="10" xfId="55" applyFont="1" applyBorder="1">
      <alignment/>
      <protection/>
    </xf>
    <xf numFmtId="1" fontId="24" fillId="0" borderId="10" xfId="55" applyNumberFormat="1" applyFont="1" applyBorder="1">
      <alignment/>
      <protection/>
    </xf>
    <xf numFmtId="223" fontId="24" fillId="0" borderId="10" xfId="55" applyNumberFormat="1" applyFont="1" applyBorder="1">
      <alignment/>
      <protection/>
    </xf>
    <xf numFmtId="0" fontId="24" fillId="34" borderId="17" xfId="55" applyFont="1" applyFill="1" applyBorder="1">
      <alignment/>
      <protection/>
    </xf>
    <xf numFmtId="0" fontId="66" fillId="34" borderId="10" xfId="0" applyFont="1" applyFill="1" applyBorder="1" applyAlignment="1">
      <alignment horizontal="center"/>
    </xf>
    <xf numFmtId="0" fontId="24" fillId="34" borderId="10" xfId="55" applyFont="1" applyFill="1" applyBorder="1">
      <alignment/>
      <protection/>
    </xf>
    <xf numFmtId="1" fontId="24" fillId="34" borderId="10" xfId="55" applyNumberFormat="1" applyFont="1" applyFill="1" applyBorder="1">
      <alignment/>
      <protection/>
    </xf>
    <xf numFmtId="0" fontId="24" fillId="34" borderId="18" xfId="55" applyFont="1" applyFill="1" applyBorder="1">
      <alignment/>
      <protection/>
    </xf>
    <xf numFmtId="1" fontId="24" fillId="34" borderId="18" xfId="55" applyNumberFormat="1" applyFont="1" applyFill="1" applyBorder="1">
      <alignment/>
      <protection/>
    </xf>
    <xf numFmtId="0" fontId="24" fillId="34" borderId="10" xfId="54" applyFont="1" applyFill="1" applyBorder="1">
      <alignment/>
      <protection/>
    </xf>
    <xf numFmtId="0" fontId="24" fillId="34" borderId="14" xfId="55" applyFont="1" applyFill="1" applyBorder="1">
      <alignment/>
      <protection/>
    </xf>
    <xf numFmtId="0" fontId="25" fillId="34" borderId="19" xfId="55" applyFont="1" applyFill="1" applyBorder="1">
      <alignment/>
      <protection/>
    </xf>
    <xf numFmtId="0" fontId="24" fillId="0" borderId="14" xfId="55" applyFont="1" applyBorder="1">
      <alignment/>
      <protection/>
    </xf>
    <xf numFmtId="0" fontId="24" fillId="34" borderId="20" xfId="55" applyFont="1" applyFill="1" applyBorder="1">
      <alignment/>
      <protection/>
    </xf>
    <xf numFmtId="1" fontId="24" fillId="34" borderId="20" xfId="55" applyNumberFormat="1" applyFont="1" applyFill="1" applyBorder="1">
      <alignment/>
      <protection/>
    </xf>
    <xf numFmtId="0" fontId="15" fillId="0" borderId="0" xfId="55" applyFont="1" applyAlignment="1">
      <alignment horizontal="center"/>
      <protection/>
    </xf>
    <xf numFmtId="0" fontId="15" fillId="0" borderId="0" xfId="55" applyFont="1" applyAlignment="1">
      <alignment horizontal="left"/>
      <protection/>
    </xf>
    <xf numFmtId="0" fontId="15" fillId="0" borderId="0" xfId="0" applyFont="1" applyAlignment="1">
      <alignment horizontal="left"/>
    </xf>
    <xf numFmtId="0" fontId="9" fillId="0" borderId="0" xfId="54" applyFont="1" applyFill="1" applyAlignment="1">
      <alignment horizontal="left" wrapText="1"/>
      <protection/>
    </xf>
    <xf numFmtId="0" fontId="7" fillId="0" borderId="0" xfId="54" applyFont="1" applyBorder="1" applyAlignment="1">
      <alignment horizontal="center" vertical="top"/>
      <protection/>
    </xf>
    <xf numFmtId="0" fontId="21" fillId="0" borderId="11" xfId="54" applyFont="1" applyBorder="1" applyAlignment="1">
      <alignment horizontal="left" wrapText="1"/>
      <protection/>
    </xf>
    <xf numFmtId="0" fontId="21" fillId="0" borderId="11" xfId="54" applyFont="1" applyBorder="1" applyAlignment="1">
      <alignment horizontal="center" vertical="top"/>
      <protection/>
    </xf>
    <xf numFmtId="0" fontId="7" fillId="0" borderId="11" xfId="54" applyFont="1" applyBorder="1" applyAlignment="1">
      <alignment horizontal="center"/>
      <protection/>
    </xf>
    <xf numFmtId="0" fontId="13" fillId="0" borderId="0" xfId="54" applyFont="1" applyAlignment="1">
      <alignment horizontal="center" wrapText="1"/>
      <protection/>
    </xf>
    <xf numFmtId="0" fontId="16" fillId="0" borderId="0" xfId="54" applyFont="1" applyAlignment="1">
      <alignment horizontal="left" wrapText="1"/>
      <protection/>
    </xf>
    <xf numFmtId="0" fontId="31" fillId="0" borderId="0" xfId="0" applyFont="1" applyAlignment="1">
      <alignment wrapText="1"/>
    </xf>
    <xf numFmtId="0" fontId="9" fillId="0" borderId="0" xfId="55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4" fillId="0" borderId="0" xfId="55" applyFont="1" applyFill="1" applyBorder="1" applyAlignment="1">
      <alignment wrapText="1"/>
      <protection/>
    </xf>
    <xf numFmtId="0" fontId="9" fillId="0" borderId="0" xfId="54" applyFont="1" applyAlignment="1">
      <alignment/>
      <protection/>
    </xf>
    <xf numFmtId="0" fontId="9" fillId="0" borderId="0" xfId="53" applyFont="1" applyAlignment="1">
      <alignment/>
      <protection/>
    </xf>
    <xf numFmtId="0" fontId="9" fillId="0" borderId="0" xfId="54" applyFont="1" applyFill="1" applyBorder="1" applyAlignment="1">
      <alignment horizontal="left" wrapText="1"/>
      <protection/>
    </xf>
    <xf numFmtId="0" fontId="21" fillId="0" borderId="0" xfId="54" applyFont="1" applyFill="1" applyAlignment="1">
      <alignment horizontal="left" wrapText="1"/>
      <protection/>
    </xf>
    <xf numFmtId="0" fontId="22" fillId="0" borderId="0" xfId="0" applyFont="1" applyAlignment="1">
      <alignment wrapText="1"/>
    </xf>
    <xf numFmtId="0" fontId="21" fillId="0" borderId="11" xfId="54" applyFont="1" applyFill="1" applyBorder="1" applyAlignment="1">
      <alignment horizontal="center"/>
      <protection/>
    </xf>
    <xf numFmtId="0" fontId="23" fillId="0" borderId="11" xfId="0" applyFont="1" applyBorder="1" applyAlignment="1">
      <alignment/>
    </xf>
    <xf numFmtId="0" fontId="8" fillId="0" borderId="0" xfId="54" applyFont="1" applyFill="1" applyAlignment="1">
      <alignment horizontal="left" wrapText="1"/>
      <protection/>
    </xf>
    <xf numFmtId="0" fontId="8" fillId="0" borderId="0" xfId="54" applyFont="1" applyFill="1" applyAlignment="1">
      <alignment horizontal="left"/>
      <protection/>
    </xf>
    <xf numFmtId="0" fontId="7" fillId="0" borderId="0" xfId="54" applyFont="1" applyFill="1" applyAlignment="1">
      <alignment horizontal="left" wrapText="1"/>
      <protection/>
    </xf>
    <xf numFmtId="0" fontId="7" fillId="0" borderId="0" xfId="54" applyFont="1" applyAlignment="1">
      <alignment horizontal="center"/>
      <protection/>
    </xf>
    <xf numFmtId="0" fontId="21" fillId="0" borderId="0" xfId="54" applyFont="1" applyBorder="1" applyAlignment="1">
      <alignment horizontal="left" wrapText="1"/>
      <protection/>
    </xf>
    <xf numFmtId="0" fontId="21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16" fillId="0" borderId="0" xfId="54" applyFont="1" applyFill="1" applyAlignment="1">
      <alignment horizontal="center"/>
      <protection/>
    </xf>
    <xf numFmtId="0" fontId="19" fillId="0" borderId="11" xfId="54" applyFont="1" applyFill="1" applyBorder="1" applyAlignment="1">
      <alignment horizontal="center"/>
      <protection/>
    </xf>
    <xf numFmtId="0" fontId="20" fillId="0" borderId="11" xfId="53" applyFont="1" applyBorder="1" applyAlignment="1">
      <alignment/>
      <protection/>
    </xf>
    <xf numFmtId="0" fontId="30" fillId="0" borderId="11" xfId="53" applyFont="1" applyBorder="1" applyAlignment="1">
      <alignment/>
      <protection/>
    </xf>
    <xf numFmtId="0" fontId="7" fillId="0" borderId="11" xfId="54" applyFont="1" applyBorder="1" applyAlignment="1">
      <alignment horizontal="left"/>
      <protection/>
    </xf>
    <xf numFmtId="0" fontId="9" fillId="0" borderId="0" xfId="54" applyFont="1" applyFill="1" applyAlignment="1">
      <alignment horizontal="left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Обычный_Dod5kochtor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56</xdr:row>
      <xdr:rowOff>0</xdr:rowOff>
    </xdr:from>
    <xdr:to>
      <xdr:col>2</xdr:col>
      <xdr:colOff>457200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1508760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59"/>
  <sheetViews>
    <sheetView showZeros="0" view="pageBreakPreview" zoomScale="80" zoomScaleNormal="75" zoomScaleSheetLayoutView="80" zoomScalePageLayoutView="0" workbookViewId="0" topLeftCell="B40">
      <selection activeCell="A35" sqref="A35:B38"/>
    </sheetView>
  </sheetViews>
  <sheetFormatPr defaultColWidth="9.00390625" defaultRowHeight="12.75"/>
  <cols>
    <col min="1" max="1" width="57.25390625" style="11" customWidth="1"/>
    <col min="2" max="2" width="10.75390625" style="12" customWidth="1"/>
    <col min="3" max="3" width="14.375" style="11" customWidth="1"/>
    <col min="4" max="4" width="14.00390625" style="11" customWidth="1"/>
    <col min="5" max="5" width="13.875" style="11" customWidth="1"/>
    <col min="6" max="6" width="15.125" style="11" customWidth="1"/>
    <col min="7" max="7" width="12.75390625" style="11" customWidth="1"/>
    <col min="8" max="8" width="13.00390625" style="11" customWidth="1"/>
    <col min="9" max="9" width="13.125" style="11" customWidth="1"/>
    <col min="10" max="10" width="13.625" style="11" customWidth="1"/>
    <col min="11" max="11" width="13.25390625" style="11" customWidth="1"/>
    <col min="12" max="13" width="12.875" style="11" customWidth="1"/>
    <col min="14" max="14" width="12.625" style="11" customWidth="1"/>
    <col min="15" max="15" width="16.625" style="11" customWidth="1"/>
    <col min="16" max="16" width="7.625" style="11" customWidth="1"/>
    <col min="17" max="16384" width="9.125" style="11" customWidth="1"/>
  </cols>
  <sheetData>
    <row r="1" spans="11:15" ht="12.75">
      <c r="K1" s="166" t="s">
        <v>46</v>
      </c>
      <c r="L1" s="166"/>
      <c r="M1" s="166"/>
      <c r="N1" s="166"/>
      <c r="O1" s="166"/>
    </row>
    <row r="2" spans="11:15" ht="12.75">
      <c r="K2" s="147"/>
      <c r="L2" s="167" t="s">
        <v>80</v>
      </c>
      <c r="M2" s="167"/>
      <c r="N2" s="167"/>
      <c r="O2" s="167"/>
    </row>
    <row r="3" spans="11:15" ht="12.75">
      <c r="K3" s="148"/>
      <c r="L3" s="168" t="s">
        <v>49</v>
      </c>
      <c r="M3" s="168"/>
      <c r="N3" s="168"/>
      <c r="O3" s="168"/>
    </row>
    <row r="4" spans="11:15" ht="12.75">
      <c r="K4"/>
      <c r="L4" s="149" t="s">
        <v>52</v>
      </c>
      <c r="M4" s="149"/>
      <c r="N4" s="149"/>
      <c r="O4" s="149"/>
    </row>
    <row r="5" spans="11:15" ht="12.75" customHeight="1">
      <c r="K5"/>
      <c r="L5" s="146" t="s">
        <v>141</v>
      </c>
      <c r="M5" s="150"/>
      <c r="N5" s="150"/>
      <c r="O5" s="150"/>
    </row>
    <row r="6" spans="12:15" ht="12.75" customHeight="1">
      <c r="L6" s="13"/>
      <c r="M6" s="14"/>
      <c r="N6" s="14"/>
      <c r="O6" s="14"/>
    </row>
    <row r="7" spans="11:15" ht="12.75">
      <c r="K7" s="15"/>
      <c r="L7" s="15"/>
      <c r="M7" s="15"/>
      <c r="N7" s="15"/>
      <c r="O7" s="15"/>
    </row>
    <row r="8" spans="1:15" ht="30" customHeight="1">
      <c r="A8" s="16"/>
      <c r="B8" s="17"/>
      <c r="C8" s="18"/>
      <c r="D8" s="18"/>
      <c r="E8" s="19"/>
      <c r="F8" s="17"/>
      <c r="G8" s="17"/>
      <c r="J8" s="169" t="s">
        <v>136</v>
      </c>
      <c r="K8" s="169"/>
      <c r="L8" s="169"/>
      <c r="M8" s="169"/>
      <c r="N8" s="169"/>
      <c r="O8" s="169"/>
    </row>
    <row r="9" spans="1:15" ht="15">
      <c r="A9" s="23"/>
      <c r="B9" s="17"/>
      <c r="C9" s="23"/>
      <c r="D9" s="23"/>
      <c r="E9" s="23"/>
      <c r="F9" s="17"/>
      <c r="G9" s="17"/>
      <c r="I9" s="25"/>
      <c r="J9" s="24"/>
      <c r="K9" s="25"/>
      <c r="L9" s="170" t="s">
        <v>81</v>
      </c>
      <c r="M9" s="170"/>
      <c r="N9" s="170"/>
      <c r="O9" s="26"/>
    </row>
    <row r="10" spans="1:17" ht="15.75" customHeight="1">
      <c r="A10" s="23"/>
      <c r="B10" s="17"/>
      <c r="C10" s="23"/>
      <c r="D10" s="23"/>
      <c r="E10" s="23"/>
      <c r="F10" s="17"/>
      <c r="G10" s="17"/>
      <c r="H10" s="24"/>
      <c r="I10" s="25"/>
      <c r="J10" s="171" t="s">
        <v>123</v>
      </c>
      <c r="K10" s="171"/>
      <c r="L10" s="171"/>
      <c r="M10" s="171"/>
      <c r="N10" s="171"/>
      <c r="O10" s="171"/>
      <c r="P10" s="117"/>
      <c r="Q10" s="117"/>
    </row>
    <row r="11" spans="1:15" ht="15">
      <c r="A11" s="23"/>
      <c r="B11" s="28"/>
      <c r="C11" s="23" t="s">
        <v>57</v>
      </c>
      <c r="D11" s="23"/>
      <c r="E11" s="23"/>
      <c r="F11" s="28"/>
      <c r="G11" s="28"/>
      <c r="H11" s="25" t="s">
        <v>50</v>
      </c>
      <c r="I11" s="25"/>
      <c r="J11" s="25"/>
      <c r="K11" s="25"/>
      <c r="L11" s="116" t="s">
        <v>53</v>
      </c>
      <c r="M11" s="24"/>
      <c r="N11" s="21"/>
      <c r="O11" s="26"/>
    </row>
    <row r="12" spans="1:15" ht="15.75">
      <c r="A12" s="23"/>
      <c r="B12" s="28"/>
      <c r="C12" s="23"/>
      <c r="D12" s="23"/>
      <c r="E12" s="23"/>
      <c r="F12" s="28"/>
      <c r="G12" s="28"/>
      <c r="H12" s="25"/>
      <c r="I12" s="25"/>
      <c r="J12" s="27"/>
      <c r="K12" s="27"/>
      <c r="L12" s="25"/>
      <c r="M12" s="172" t="s">
        <v>120</v>
      </c>
      <c r="N12" s="172"/>
      <c r="O12" s="172"/>
    </row>
    <row r="13" spans="1:15" ht="15">
      <c r="A13" s="23"/>
      <c r="B13" s="17"/>
      <c r="C13" s="23"/>
      <c r="D13" s="23"/>
      <c r="E13" s="19"/>
      <c r="F13" s="17"/>
      <c r="G13" s="17"/>
      <c r="J13" s="84" t="s">
        <v>9</v>
      </c>
      <c r="L13" s="30"/>
      <c r="M13" s="24"/>
      <c r="N13" s="24" t="s">
        <v>8</v>
      </c>
      <c r="O13" s="26"/>
    </row>
    <row r="14" spans="1:15" ht="15">
      <c r="A14" s="16"/>
      <c r="B14" s="17"/>
      <c r="C14" s="18"/>
      <c r="D14" s="18"/>
      <c r="E14" s="18"/>
      <c r="F14" s="17"/>
      <c r="G14" s="17"/>
      <c r="H14" s="83"/>
      <c r="I14" s="83"/>
      <c r="J14" s="173" t="s">
        <v>137</v>
      </c>
      <c r="K14" s="173"/>
      <c r="L14" s="29"/>
      <c r="M14" s="20"/>
      <c r="N14" s="21"/>
      <c r="O14" s="22"/>
    </row>
    <row r="15" spans="1:15" ht="12.75" customHeight="1">
      <c r="A15" s="16"/>
      <c r="B15" s="31"/>
      <c r="C15" s="23"/>
      <c r="D15" s="23"/>
      <c r="E15" s="23"/>
      <c r="F15" s="31"/>
      <c r="G15" s="31"/>
      <c r="H15" s="24" t="s">
        <v>48</v>
      </c>
      <c r="I15" s="24"/>
      <c r="J15" s="30"/>
      <c r="K15" s="30"/>
      <c r="L15" s="30"/>
      <c r="M15" s="24"/>
      <c r="N15" s="32" t="s">
        <v>0</v>
      </c>
      <c r="O15" s="26"/>
    </row>
    <row r="16" spans="1:15" ht="12.75" customHeight="1">
      <c r="A16" s="16"/>
      <c r="B16" s="31"/>
      <c r="C16" s="23"/>
      <c r="D16" s="23"/>
      <c r="E16" s="23"/>
      <c r="F16" s="31"/>
      <c r="G16" s="31"/>
      <c r="H16" s="24"/>
      <c r="I16" s="24"/>
      <c r="J16" s="24"/>
      <c r="K16" s="24"/>
      <c r="L16" s="24"/>
      <c r="M16" s="24"/>
      <c r="N16" s="32"/>
      <c r="O16" s="26"/>
    </row>
    <row r="17" spans="1:15" s="21" customFormat="1" ht="16.5">
      <c r="A17" s="174" t="s">
        <v>135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</row>
    <row r="18" spans="1:15" s="21" customFormat="1" ht="18.75">
      <c r="A18" s="33"/>
      <c r="B18" s="33"/>
      <c r="C18" s="33"/>
      <c r="D18" s="33"/>
      <c r="E18" s="33"/>
      <c r="F18" s="175" t="s">
        <v>138</v>
      </c>
      <c r="G18" s="176"/>
      <c r="H18" s="33"/>
      <c r="I18" s="33"/>
      <c r="J18" s="33"/>
      <c r="K18" s="33"/>
      <c r="L18" s="33"/>
      <c r="M18" s="33"/>
      <c r="N18" s="33"/>
      <c r="O18" s="33"/>
    </row>
    <row r="19" spans="1:15" s="35" customFormat="1" ht="18.75" customHeight="1">
      <c r="A19" s="135"/>
      <c r="B19" s="136"/>
      <c r="C19" s="136"/>
      <c r="D19" s="136" t="s">
        <v>57</v>
      </c>
      <c r="E19" s="136"/>
      <c r="F19" s="135" t="s">
        <v>124</v>
      </c>
      <c r="G19" s="136"/>
      <c r="H19" s="136"/>
      <c r="I19" s="136"/>
      <c r="J19" s="136"/>
      <c r="K19" s="135"/>
      <c r="L19" s="136"/>
      <c r="M19" s="136"/>
      <c r="N19" s="136"/>
      <c r="O19" s="136"/>
    </row>
    <row r="20" spans="1:15" s="35" customFormat="1" ht="18.75" customHeight="1">
      <c r="A20" s="124" t="s">
        <v>56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s="35" customFormat="1" ht="18.75">
      <c r="A21" s="135" t="s">
        <v>119</v>
      </c>
      <c r="B21" s="140" t="s">
        <v>128</v>
      </c>
      <c r="C21" s="140"/>
      <c r="D21" s="140"/>
      <c r="E21" s="141"/>
      <c r="F21" s="141"/>
      <c r="G21" s="141"/>
      <c r="H21" s="141"/>
      <c r="I21" s="141"/>
      <c r="J21" s="141"/>
      <c r="K21" s="142"/>
      <c r="L21" s="141"/>
      <c r="M21" s="141"/>
      <c r="N21" s="140"/>
      <c r="O21" s="140"/>
    </row>
    <row r="22" spans="1:15" s="35" customFormat="1" ht="12.75" customHeight="1">
      <c r="A22" s="36" t="s">
        <v>54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s="35" customFormat="1" ht="15">
      <c r="A23" s="37" t="s">
        <v>125</v>
      </c>
      <c r="B23" s="37" t="s">
        <v>57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6" s="37" customFormat="1" ht="19.5" customHeight="1">
      <c r="A24" s="177" t="s">
        <v>142</v>
      </c>
      <c r="B24" s="177"/>
      <c r="C24" s="177"/>
      <c r="D24" s="177"/>
      <c r="E24" s="177"/>
      <c r="F24" s="178"/>
      <c r="G24" s="178"/>
      <c r="H24" s="178"/>
      <c r="I24" s="178"/>
      <c r="J24" s="178"/>
      <c r="K24" s="178"/>
      <c r="L24" s="178"/>
      <c r="M24" s="39"/>
      <c r="N24" s="39"/>
      <c r="O24" s="39"/>
      <c r="P24" s="38"/>
    </row>
    <row r="25" spans="1:16" s="37" customFormat="1" ht="43.5" customHeight="1">
      <c r="A25" s="179" t="s">
        <v>143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39"/>
      <c r="N25" s="39"/>
      <c r="O25" s="39"/>
      <c r="P25" s="38"/>
    </row>
    <row r="26" spans="1:17" s="37" customFormat="1" ht="18" customHeight="1">
      <c r="A26" s="182" t="s">
        <v>144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40"/>
      <c r="P26" s="38"/>
      <c r="Q26" s="40"/>
    </row>
    <row r="27" spans="1:15" s="44" customFormat="1" ht="15">
      <c r="A27" s="41"/>
      <c r="B27" s="41"/>
      <c r="C27" s="41"/>
      <c r="D27" s="41"/>
      <c r="E27" s="42"/>
      <c r="F27" s="42"/>
      <c r="G27" s="42"/>
      <c r="H27" s="43"/>
      <c r="N27" s="41"/>
      <c r="O27" s="40" t="s">
        <v>7</v>
      </c>
    </row>
    <row r="28" spans="1:15" s="45" customFormat="1" ht="36" customHeight="1">
      <c r="A28" s="46" t="s">
        <v>11</v>
      </c>
      <c r="B28" s="46" t="s">
        <v>40</v>
      </c>
      <c r="C28" s="133" t="s">
        <v>83</v>
      </c>
      <c r="D28" s="133" t="s">
        <v>84</v>
      </c>
      <c r="E28" s="133" t="s">
        <v>85</v>
      </c>
      <c r="F28" s="133" t="s">
        <v>86</v>
      </c>
      <c r="G28" s="133" t="s">
        <v>87</v>
      </c>
      <c r="H28" s="133" t="s">
        <v>88</v>
      </c>
      <c r="I28" s="133" t="s">
        <v>90</v>
      </c>
      <c r="J28" s="133" t="s">
        <v>91</v>
      </c>
      <c r="K28" s="133" t="s">
        <v>92</v>
      </c>
      <c r="L28" s="133" t="s">
        <v>93</v>
      </c>
      <c r="M28" s="133" t="s">
        <v>94</v>
      </c>
      <c r="N28" s="133" t="s">
        <v>95</v>
      </c>
      <c r="O28" s="133" t="s">
        <v>82</v>
      </c>
    </row>
    <row r="29" spans="1:15" s="47" customFormat="1" ht="16.5" customHeight="1">
      <c r="A29" s="46">
        <v>1</v>
      </c>
      <c r="B29" s="46">
        <v>2</v>
      </c>
      <c r="C29" s="46">
        <v>3</v>
      </c>
      <c r="D29" s="46">
        <v>4</v>
      </c>
      <c r="E29" s="46">
        <v>5</v>
      </c>
      <c r="F29" s="46">
        <v>6</v>
      </c>
      <c r="G29" s="46">
        <v>7</v>
      </c>
      <c r="H29" s="46">
        <v>8</v>
      </c>
      <c r="I29" s="46">
        <v>9</v>
      </c>
      <c r="J29" s="46">
        <v>10</v>
      </c>
      <c r="K29" s="46">
        <v>11</v>
      </c>
      <c r="L29" s="46">
        <v>12</v>
      </c>
      <c r="M29" s="46">
        <v>13</v>
      </c>
      <c r="N29" s="46">
        <v>14</v>
      </c>
      <c r="O29" s="46">
        <v>15</v>
      </c>
    </row>
    <row r="30" spans="1:15" s="50" customFormat="1" ht="28.5" customHeight="1">
      <c r="A30" s="10" t="s">
        <v>67</v>
      </c>
      <c r="B30" s="49">
        <v>2110</v>
      </c>
      <c r="C30" s="151">
        <v>2436631</v>
      </c>
      <c r="D30" s="151">
        <v>2033773</v>
      </c>
      <c r="E30" s="151">
        <v>2220069</v>
      </c>
      <c r="F30" s="151">
        <v>2235546</v>
      </c>
      <c r="G30" s="151">
        <v>3019070</v>
      </c>
      <c r="H30" s="151">
        <v>4765396</v>
      </c>
      <c r="I30" s="151">
        <v>1507609</v>
      </c>
      <c r="J30" s="151">
        <v>1450948</v>
      </c>
      <c r="K30" s="151">
        <v>2348684</v>
      </c>
      <c r="L30" s="151">
        <v>2150189</v>
      </c>
      <c r="M30" s="151">
        <v>2275312</v>
      </c>
      <c r="N30" s="151">
        <v>2375445</v>
      </c>
      <c r="O30" s="120">
        <f>SUM(C30:N30)</f>
        <v>28818672</v>
      </c>
    </row>
    <row r="31" spans="1:15" s="50" customFormat="1" ht="28.5" customHeight="1">
      <c r="A31" s="10" t="s">
        <v>68</v>
      </c>
      <c r="B31" s="49">
        <v>2120</v>
      </c>
      <c r="C31" s="151">
        <v>536059</v>
      </c>
      <c r="D31" s="151">
        <v>447430</v>
      </c>
      <c r="E31" s="151">
        <v>488415</v>
      </c>
      <c r="F31" s="151">
        <v>491820</v>
      </c>
      <c r="G31" s="151">
        <v>664196</v>
      </c>
      <c r="H31" s="151">
        <v>1048387</v>
      </c>
      <c r="I31" s="151">
        <v>331674</v>
      </c>
      <c r="J31" s="151">
        <v>319209</v>
      </c>
      <c r="K31" s="152">
        <v>516710</v>
      </c>
      <c r="L31" s="151">
        <v>473041</v>
      </c>
      <c r="M31" s="151">
        <v>500569</v>
      </c>
      <c r="N31" s="151">
        <v>522597</v>
      </c>
      <c r="O31" s="120">
        <f aca="true" t="shared" si="0" ref="O31:O42">SUM(C31:N31)</f>
        <v>6340107</v>
      </c>
    </row>
    <row r="32" spans="1:15" s="50" customFormat="1" ht="28.5" customHeight="1">
      <c r="A32" s="51" t="s">
        <v>1</v>
      </c>
      <c r="B32" s="49">
        <v>2220</v>
      </c>
      <c r="C32" s="152"/>
      <c r="D32" s="153"/>
      <c r="E32" s="153"/>
      <c r="F32" s="152">
        <v>3740</v>
      </c>
      <c r="G32" s="152"/>
      <c r="H32" s="152"/>
      <c r="I32" s="152"/>
      <c r="J32" s="153"/>
      <c r="K32" s="153"/>
      <c r="L32" s="153"/>
      <c r="M32" s="153"/>
      <c r="N32" s="153"/>
      <c r="O32" s="120">
        <f t="shared" si="0"/>
        <v>3740</v>
      </c>
    </row>
    <row r="33" spans="1:15" s="50" customFormat="1" ht="28.5" customHeight="1">
      <c r="A33" s="51" t="s">
        <v>2</v>
      </c>
      <c r="B33" s="49">
        <v>2230</v>
      </c>
      <c r="C33" s="163">
        <v>80000</v>
      </c>
      <c r="D33" s="163">
        <v>80000</v>
      </c>
      <c r="E33" s="163">
        <v>90000</v>
      </c>
      <c r="F33" s="163">
        <v>100000</v>
      </c>
      <c r="G33" s="163">
        <v>100000</v>
      </c>
      <c r="H33" s="163"/>
      <c r="I33" s="163"/>
      <c r="J33" s="163"/>
      <c r="K33" s="163">
        <v>100000</v>
      </c>
      <c r="L33" s="163">
        <v>100000</v>
      </c>
      <c r="M33" s="163">
        <v>100000</v>
      </c>
      <c r="N33" s="163">
        <v>100200</v>
      </c>
      <c r="O33" s="145">
        <f t="shared" si="0"/>
        <v>850200</v>
      </c>
    </row>
    <row r="34" spans="1:15" s="50" customFormat="1" ht="28.5" customHeight="1" thickBot="1">
      <c r="A34" s="51" t="s">
        <v>3</v>
      </c>
      <c r="B34" s="52">
        <v>2270</v>
      </c>
      <c r="C34" s="119"/>
      <c r="D34" s="120">
        <v>540992</v>
      </c>
      <c r="E34" s="120">
        <v>250885</v>
      </c>
      <c r="F34" s="125">
        <v>222467</v>
      </c>
      <c r="G34" s="125">
        <v>306343</v>
      </c>
      <c r="H34" s="125">
        <v>243114</v>
      </c>
      <c r="I34" s="125">
        <v>223754</v>
      </c>
      <c r="J34" s="125">
        <v>256824</v>
      </c>
      <c r="K34" s="125">
        <v>368891</v>
      </c>
      <c r="L34" s="125">
        <v>575806</v>
      </c>
      <c r="M34" s="125">
        <v>479108</v>
      </c>
      <c r="N34" s="125">
        <v>937809</v>
      </c>
      <c r="O34" s="145">
        <f t="shared" si="0"/>
        <v>4405993</v>
      </c>
    </row>
    <row r="35" spans="1:15" s="50" customFormat="1" ht="28.5" customHeight="1">
      <c r="A35" s="51" t="s">
        <v>145</v>
      </c>
      <c r="B35" s="155">
        <v>2272</v>
      </c>
      <c r="C35" s="160"/>
      <c r="D35" s="154">
        <v>898</v>
      </c>
      <c r="E35" s="154">
        <v>898</v>
      </c>
      <c r="F35" s="154">
        <v>898</v>
      </c>
      <c r="G35" s="154">
        <v>898</v>
      </c>
      <c r="H35" s="154">
        <v>898</v>
      </c>
      <c r="I35" s="154">
        <v>898</v>
      </c>
      <c r="J35" s="154">
        <v>898</v>
      </c>
      <c r="K35" s="154">
        <v>898</v>
      </c>
      <c r="L35" s="154">
        <v>898</v>
      </c>
      <c r="M35" s="154">
        <v>898</v>
      </c>
      <c r="N35" s="154">
        <v>899</v>
      </c>
      <c r="O35" s="145">
        <f>D35+E35+F35+G35+H35+I35+J35+K35+L35+M35+N35</f>
        <v>9879</v>
      </c>
    </row>
    <row r="36" spans="1:15" s="50" customFormat="1" ht="28.5" customHeight="1">
      <c r="A36" s="51" t="s">
        <v>146</v>
      </c>
      <c r="B36" s="155">
        <v>2273</v>
      </c>
      <c r="C36" s="160"/>
      <c r="D36" s="156">
        <v>110423</v>
      </c>
      <c r="E36" s="156">
        <v>115043</v>
      </c>
      <c r="F36" s="157">
        <v>108086</v>
      </c>
      <c r="G36" s="157">
        <v>108531</v>
      </c>
      <c r="H36" s="157">
        <v>23544</v>
      </c>
      <c r="I36" s="157">
        <v>6564</v>
      </c>
      <c r="J36" s="157">
        <v>40314</v>
      </c>
      <c r="K36" s="157">
        <v>18525</v>
      </c>
      <c r="L36" s="157">
        <v>73685</v>
      </c>
      <c r="M36" s="157">
        <v>110912</v>
      </c>
      <c r="N36" s="157">
        <v>109677</v>
      </c>
      <c r="O36" s="145">
        <f>D36+E36+F36+G36+H36+I36+J36+K36+L36+M36+N36</f>
        <v>825304</v>
      </c>
    </row>
    <row r="37" spans="1:15" s="50" customFormat="1" ht="28.5" customHeight="1">
      <c r="A37" s="51" t="s">
        <v>111</v>
      </c>
      <c r="B37" s="155">
        <v>2274</v>
      </c>
      <c r="C37" s="160"/>
      <c r="D37" s="156">
        <v>287274</v>
      </c>
      <c r="E37" s="156">
        <v>123452</v>
      </c>
      <c r="F37" s="157">
        <v>100996</v>
      </c>
      <c r="G37" s="157"/>
      <c r="H37" s="157"/>
      <c r="I37" s="157"/>
      <c r="J37" s="157"/>
      <c r="K37" s="157"/>
      <c r="L37" s="157">
        <v>17978</v>
      </c>
      <c r="M37" s="157">
        <v>173978</v>
      </c>
      <c r="N37" s="157">
        <v>162172</v>
      </c>
      <c r="O37" s="145">
        <f>D37+E37+F37+G37+H37+I37+J37+K37+L37+M37+N37</f>
        <v>865850</v>
      </c>
    </row>
    <row r="38" spans="1:15" s="50" customFormat="1" ht="28.5" customHeight="1" thickBot="1">
      <c r="A38" s="51" t="s">
        <v>112</v>
      </c>
      <c r="B38" s="155">
        <v>2275</v>
      </c>
      <c r="C38" s="160"/>
      <c r="D38" s="159">
        <f>D34-D35-D36-D37</f>
        <v>142397</v>
      </c>
      <c r="E38" s="159">
        <f aca="true" t="shared" si="1" ref="E38:M38">E34-E35-E36-E37</f>
        <v>11492</v>
      </c>
      <c r="F38" s="159">
        <f t="shared" si="1"/>
        <v>12487</v>
      </c>
      <c r="G38" s="159">
        <f t="shared" si="1"/>
        <v>196914</v>
      </c>
      <c r="H38" s="159">
        <f t="shared" si="1"/>
        <v>218672</v>
      </c>
      <c r="I38" s="159">
        <f t="shared" si="1"/>
        <v>216292</v>
      </c>
      <c r="J38" s="159">
        <f t="shared" si="1"/>
        <v>215612</v>
      </c>
      <c r="K38" s="159">
        <f t="shared" si="1"/>
        <v>349468</v>
      </c>
      <c r="L38" s="159">
        <f t="shared" si="1"/>
        <v>483245</v>
      </c>
      <c r="M38" s="159">
        <f t="shared" si="1"/>
        <v>193320</v>
      </c>
      <c r="N38" s="159">
        <f>N34-N35-N36-N37</f>
        <v>665061</v>
      </c>
      <c r="O38" s="145">
        <f>D38+E38+F38+G38+H38+I38+J38+K38+L38+M38+N38</f>
        <v>2704960</v>
      </c>
    </row>
    <row r="39" spans="1:15" s="50" customFormat="1" ht="30.75" customHeight="1">
      <c r="A39" s="5" t="s">
        <v>89</v>
      </c>
      <c r="B39" s="52">
        <v>2281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20">
        <f t="shared" si="0"/>
        <v>0</v>
      </c>
    </row>
    <row r="40" spans="1:15" s="50" customFormat="1" ht="30.75" customHeight="1">
      <c r="A40" s="5" t="s">
        <v>51</v>
      </c>
      <c r="B40" s="52">
        <v>2282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20">
        <f t="shared" si="0"/>
        <v>0</v>
      </c>
    </row>
    <row r="41" spans="1:15" s="50" customFormat="1" ht="28.5" customHeight="1">
      <c r="A41" s="48" t="s">
        <v>76</v>
      </c>
      <c r="B41" s="49">
        <v>2700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20">
        <f t="shared" si="0"/>
        <v>0</v>
      </c>
    </row>
    <row r="42" spans="1:15" s="50" customFormat="1" ht="28.5" customHeight="1" thickBot="1">
      <c r="A42" s="48" t="s">
        <v>5</v>
      </c>
      <c r="B42" s="49" t="s">
        <v>4</v>
      </c>
      <c r="C42" s="160"/>
      <c r="D42" s="162">
        <v>47706</v>
      </c>
      <c r="E42" s="162">
        <v>127605</v>
      </c>
      <c r="F42" s="162">
        <v>127605</v>
      </c>
      <c r="G42" s="162">
        <v>127605</v>
      </c>
      <c r="H42" s="162">
        <v>124613</v>
      </c>
      <c r="I42" s="162">
        <v>129321</v>
      </c>
      <c r="J42" s="162">
        <v>269854</v>
      </c>
      <c r="K42" s="162">
        <v>108050</v>
      </c>
      <c r="L42" s="162">
        <v>207096</v>
      </c>
      <c r="M42" s="162">
        <v>36783</v>
      </c>
      <c r="N42" s="162">
        <v>41226</v>
      </c>
      <c r="O42" s="120">
        <f t="shared" si="0"/>
        <v>1347464</v>
      </c>
    </row>
    <row r="43" spans="1:15" s="50" customFormat="1" ht="28.5" customHeight="1">
      <c r="A43" s="48" t="s">
        <v>147</v>
      </c>
      <c r="B43" s="155">
        <v>2210</v>
      </c>
      <c r="C43" s="164"/>
      <c r="D43" s="165">
        <f>D42-D47-D46-D45-D44</f>
        <v>2167</v>
      </c>
      <c r="E43" s="165">
        <f aca="true" t="shared" si="2" ref="E43:N43">E42-E47-E46-E45-E44</f>
        <v>86264</v>
      </c>
      <c r="F43" s="165">
        <f t="shared" si="2"/>
        <v>82066</v>
      </c>
      <c r="G43" s="165">
        <f t="shared" si="2"/>
        <v>89974</v>
      </c>
      <c r="H43" s="165">
        <f t="shared" si="2"/>
        <v>86982</v>
      </c>
      <c r="I43" s="165">
        <f t="shared" si="2"/>
        <v>90638</v>
      </c>
      <c r="J43" s="165">
        <f t="shared" si="2"/>
        <v>232317</v>
      </c>
      <c r="K43" s="165">
        <f t="shared" si="2"/>
        <v>61865</v>
      </c>
      <c r="L43" s="165">
        <f t="shared" si="2"/>
        <v>161257</v>
      </c>
      <c r="M43" s="165">
        <f t="shared" si="2"/>
        <v>0</v>
      </c>
      <c r="N43" s="165">
        <f t="shared" si="2"/>
        <v>3525</v>
      </c>
      <c r="O43" s="125">
        <f>D43+E43+F43+G43+H43+I43+J43+K43+L43+N43</f>
        <v>897055</v>
      </c>
    </row>
    <row r="44" spans="1:15" s="50" customFormat="1" ht="28.5" customHeight="1">
      <c r="A44" s="48" t="s">
        <v>148</v>
      </c>
      <c r="B44" s="155">
        <v>2240</v>
      </c>
      <c r="C44" s="161"/>
      <c r="D44" s="161">
        <v>34357</v>
      </c>
      <c r="E44" s="161">
        <v>36134</v>
      </c>
      <c r="F44" s="161">
        <v>34357</v>
      </c>
      <c r="G44" s="161">
        <v>34077</v>
      </c>
      <c r="H44" s="161">
        <v>34077</v>
      </c>
      <c r="I44" s="161">
        <v>34077</v>
      </c>
      <c r="J44" s="161">
        <v>31462</v>
      </c>
      <c r="K44" s="161">
        <v>35737</v>
      </c>
      <c r="L44" s="161">
        <v>40900</v>
      </c>
      <c r="M44" s="161">
        <v>25524</v>
      </c>
      <c r="N44" s="161">
        <v>34147</v>
      </c>
      <c r="O44" s="125">
        <f>D44+E44+F44+G44+H44+I44+J44+K44+L44+N44</f>
        <v>349325</v>
      </c>
    </row>
    <row r="45" spans="1:15" s="50" customFormat="1" ht="28.5" customHeight="1">
      <c r="A45" s="48" t="s">
        <v>20</v>
      </c>
      <c r="B45" s="155">
        <v>2250</v>
      </c>
      <c r="C45" s="156"/>
      <c r="D45" s="156">
        <v>5107</v>
      </c>
      <c r="E45" s="156">
        <v>5107</v>
      </c>
      <c r="F45" s="156">
        <v>5107</v>
      </c>
      <c r="G45" s="157">
        <v>3454</v>
      </c>
      <c r="H45" s="157">
        <v>3454</v>
      </c>
      <c r="I45" s="157">
        <v>4506</v>
      </c>
      <c r="J45" s="157"/>
      <c r="K45" s="157">
        <v>8963</v>
      </c>
      <c r="L45" s="157">
        <v>3454</v>
      </c>
      <c r="M45" s="157">
        <v>3454</v>
      </c>
      <c r="N45" s="157">
        <v>3454</v>
      </c>
      <c r="O45" s="125">
        <f>D45+E45+F45+G45+H45+I45+J45+K45+L45+N45</f>
        <v>42606</v>
      </c>
    </row>
    <row r="46" spans="1:15" s="50" customFormat="1" ht="28.5" customHeight="1">
      <c r="A46" s="48" t="s">
        <v>149</v>
      </c>
      <c r="B46" s="155">
        <v>2282</v>
      </c>
      <c r="C46" s="156"/>
      <c r="D46" s="156"/>
      <c r="E46" s="156"/>
      <c r="F46" s="157"/>
      <c r="G46" s="157"/>
      <c r="H46" s="157"/>
      <c r="I46" s="157"/>
      <c r="J46" s="157"/>
      <c r="K46" s="157">
        <v>1385</v>
      </c>
      <c r="L46" s="157">
        <v>1385</v>
      </c>
      <c r="M46" s="157">
        <v>1730</v>
      </c>
      <c r="N46" s="157"/>
      <c r="O46" s="125">
        <f>D46+E46+F46+G46+H46+I46+J46+K46+L46+N46</f>
        <v>2770</v>
      </c>
    </row>
    <row r="47" spans="1:15" s="50" customFormat="1" ht="28.5" customHeight="1" thickBot="1">
      <c r="A47" s="48" t="s">
        <v>150</v>
      </c>
      <c r="B47" s="155">
        <v>2800</v>
      </c>
      <c r="C47" s="158"/>
      <c r="D47" s="158">
        <v>6075</v>
      </c>
      <c r="E47" s="158">
        <v>100</v>
      </c>
      <c r="F47" s="158">
        <v>6075</v>
      </c>
      <c r="G47" s="159">
        <v>100</v>
      </c>
      <c r="H47" s="159">
        <v>100</v>
      </c>
      <c r="I47" s="159">
        <v>100</v>
      </c>
      <c r="J47" s="158">
        <v>6075</v>
      </c>
      <c r="K47" s="159">
        <v>100</v>
      </c>
      <c r="L47" s="159">
        <v>100</v>
      </c>
      <c r="M47" s="158">
        <v>6075</v>
      </c>
      <c r="N47" s="159">
        <v>100</v>
      </c>
      <c r="O47" s="125">
        <f>D47+E47+F47+G47+H47+I47+J47+K47+L47+N47</f>
        <v>18925</v>
      </c>
    </row>
    <row r="48" spans="1:15" s="50" customFormat="1" ht="28.5" customHeight="1">
      <c r="A48" s="48"/>
      <c r="B48" s="4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20"/>
    </row>
    <row r="49" spans="1:15" s="50" customFormat="1" ht="28.5" customHeight="1">
      <c r="A49" s="82" t="s">
        <v>6</v>
      </c>
      <c r="B49" s="49"/>
      <c r="C49" s="125">
        <f>C42+C34+C33+C32+C31+C30</f>
        <v>3052690</v>
      </c>
      <c r="D49" s="125">
        <f aca="true" t="shared" si="3" ref="D49:O49">D42+D34+D33+D32+D31+D30</f>
        <v>3149901</v>
      </c>
      <c r="E49" s="125">
        <f t="shared" si="3"/>
        <v>3176974</v>
      </c>
      <c r="F49" s="125">
        <f t="shared" si="3"/>
        <v>3181178</v>
      </c>
      <c r="G49" s="125">
        <f t="shared" si="3"/>
        <v>4217214</v>
      </c>
      <c r="H49" s="125">
        <f t="shared" si="3"/>
        <v>6181510</v>
      </c>
      <c r="I49" s="125">
        <f t="shared" si="3"/>
        <v>2192358</v>
      </c>
      <c r="J49" s="125">
        <f t="shared" si="3"/>
        <v>2296835</v>
      </c>
      <c r="K49" s="125">
        <f t="shared" si="3"/>
        <v>3442335</v>
      </c>
      <c r="L49" s="125">
        <f t="shared" si="3"/>
        <v>3506132</v>
      </c>
      <c r="M49" s="125">
        <f t="shared" si="3"/>
        <v>3391772</v>
      </c>
      <c r="N49" s="125">
        <f t="shared" si="3"/>
        <v>3977277</v>
      </c>
      <c r="O49" s="125">
        <f t="shared" si="3"/>
        <v>41766176</v>
      </c>
    </row>
    <row r="50" spans="1:15" s="50" customFormat="1" ht="15">
      <c r="A50" s="53"/>
      <c r="B50" s="23"/>
      <c r="C50" s="54"/>
      <c r="D50" s="54"/>
      <c r="E50" s="54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4" s="57" customFormat="1" ht="22.5" customHeight="1">
      <c r="A51" s="183" t="s">
        <v>123</v>
      </c>
      <c r="B51" s="183"/>
      <c r="C51" s="183"/>
      <c r="D51" s="55"/>
      <c r="E51" s="55"/>
      <c r="F51" s="56"/>
      <c r="G51" s="56"/>
      <c r="H51" s="56"/>
      <c r="I51" s="172" t="s">
        <v>120</v>
      </c>
      <c r="J51" s="172"/>
      <c r="K51" s="172"/>
      <c r="N51" s="57" t="s">
        <v>57</v>
      </c>
    </row>
    <row r="52" spans="2:11" s="58" customFormat="1" ht="13.5" customHeight="1">
      <c r="B52" s="59"/>
      <c r="C52" s="59"/>
      <c r="D52" s="59"/>
      <c r="E52" s="59"/>
      <c r="G52" s="60" t="s">
        <v>9</v>
      </c>
      <c r="H52" s="59"/>
      <c r="I52" s="60" t="s">
        <v>8</v>
      </c>
      <c r="J52" s="60"/>
      <c r="K52" s="60"/>
    </row>
    <row r="53" spans="1:11" s="58" customFormat="1" ht="16.5" customHeight="1">
      <c r="A53" s="61"/>
      <c r="B53" s="59"/>
      <c r="C53" s="59"/>
      <c r="D53" s="59"/>
      <c r="E53" s="59"/>
      <c r="G53" s="62"/>
      <c r="H53" s="59"/>
      <c r="I53" s="62"/>
      <c r="J53" s="62"/>
      <c r="K53" s="62"/>
    </row>
    <row r="54" spans="1:11" s="57" customFormat="1" ht="15.75" customHeight="1">
      <c r="A54" s="183" t="s">
        <v>121</v>
      </c>
      <c r="B54" s="184"/>
      <c r="C54" s="40"/>
      <c r="D54" s="40"/>
      <c r="E54" s="40"/>
      <c r="F54" s="34"/>
      <c r="G54" s="34"/>
      <c r="H54" s="34"/>
      <c r="I54" s="185" t="s">
        <v>122</v>
      </c>
      <c r="J54" s="186"/>
      <c r="K54" s="186"/>
    </row>
    <row r="55" spans="1:11" s="57" customFormat="1" ht="13.5" customHeight="1">
      <c r="A55" s="63"/>
      <c r="B55" s="40"/>
      <c r="C55" s="40"/>
      <c r="D55" s="40"/>
      <c r="E55" s="40"/>
      <c r="F55" s="60" t="s">
        <v>9</v>
      </c>
      <c r="G55" s="60"/>
      <c r="H55" s="60"/>
      <c r="I55" s="60" t="s">
        <v>8</v>
      </c>
      <c r="J55" s="60"/>
      <c r="K55" s="60"/>
    </row>
    <row r="56" spans="1:7" s="64" customFormat="1" ht="12.75">
      <c r="A56" s="173" t="s">
        <v>139</v>
      </c>
      <c r="B56" s="173"/>
      <c r="C56" s="65"/>
      <c r="D56" s="66"/>
      <c r="E56" s="66"/>
      <c r="F56" s="67"/>
      <c r="G56" s="67"/>
    </row>
    <row r="57" spans="1:4" s="57" customFormat="1" ht="15">
      <c r="A57" s="35" t="s">
        <v>34</v>
      </c>
      <c r="B57" s="35"/>
      <c r="C57" s="40"/>
      <c r="D57" s="40"/>
    </row>
    <row r="58" spans="1:2" s="57" customFormat="1" ht="15">
      <c r="A58" s="68"/>
      <c r="B58" s="69"/>
    </row>
    <row r="59" spans="1:11" ht="15">
      <c r="A59" s="180" t="s">
        <v>35</v>
      </c>
      <c r="B59" s="180"/>
      <c r="C59" s="180"/>
      <c r="D59" s="180"/>
      <c r="E59" s="180"/>
      <c r="F59" s="180"/>
      <c r="G59" s="180"/>
      <c r="H59" s="180"/>
      <c r="I59" s="180"/>
      <c r="J59" s="180"/>
      <c r="K59" s="181"/>
    </row>
  </sheetData>
  <sheetProtection/>
  <mergeCells count="19">
    <mergeCell ref="K1:O1"/>
    <mergeCell ref="L3:O3"/>
    <mergeCell ref="L2:O2"/>
    <mergeCell ref="A56:B56"/>
    <mergeCell ref="I54:K54"/>
    <mergeCell ref="J10:O10"/>
    <mergeCell ref="M12:O12"/>
    <mergeCell ref="A26:N26"/>
    <mergeCell ref="J14:K14"/>
    <mergeCell ref="F18:G18"/>
    <mergeCell ref="A59:K59"/>
    <mergeCell ref="A17:O17"/>
    <mergeCell ref="A51:C51"/>
    <mergeCell ref="I51:K51"/>
    <mergeCell ref="A54:B54"/>
    <mergeCell ref="J8:O8"/>
    <mergeCell ref="L9:N9"/>
    <mergeCell ref="A24:L24"/>
    <mergeCell ref="A25:L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BM116"/>
  <sheetViews>
    <sheetView showZeros="0" tabSelected="1" view="pageBreakPreview" zoomScaleNormal="60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72.125" style="72" customWidth="1"/>
    <col min="2" max="2" width="10.875" style="72" customWidth="1"/>
    <col min="3" max="3" width="13.75390625" style="72" customWidth="1"/>
    <col min="4" max="4" width="14.00390625" style="72" customWidth="1"/>
    <col min="5" max="5" width="13.125" style="72" customWidth="1"/>
    <col min="6" max="6" width="7.75390625" style="86" customWidth="1"/>
    <col min="7" max="65" width="9.125" style="11" customWidth="1"/>
    <col min="66" max="16384" width="9.125" style="72" customWidth="1"/>
  </cols>
  <sheetData>
    <row r="1" spans="1:5" ht="12.75">
      <c r="A1" s="65"/>
      <c r="B1" s="187" t="s">
        <v>130</v>
      </c>
      <c r="C1" s="188"/>
      <c r="D1" s="188"/>
      <c r="E1" s="188"/>
    </row>
    <row r="2" spans="1:5" ht="12.75">
      <c r="A2" s="87"/>
      <c r="B2" s="188"/>
      <c r="C2" s="188"/>
      <c r="D2" s="188"/>
      <c r="E2" s="188"/>
    </row>
    <row r="3" spans="1:5" ht="12.75">
      <c r="A3" s="87"/>
      <c r="B3" s="188"/>
      <c r="C3" s="188"/>
      <c r="D3" s="188"/>
      <c r="E3" s="188"/>
    </row>
    <row r="4" spans="1:5" ht="21" customHeight="1">
      <c r="A4" s="87"/>
      <c r="B4" s="188"/>
      <c r="C4" s="188"/>
      <c r="D4" s="188"/>
      <c r="E4" s="188"/>
    </row>
    <row r="5" spans="1:5" ht="12.75">
      <c r="A5" s="87"/>
      <c r="B5" s="98"/>
      <c r="C5" s="98"/>
      <c r="D5" s="98"/>
      <c r="E5" s="98"/>
    </row>
    <row r="6" spans="1:5" ht="27" customHeight="1">
      <c r="A6" s="17"/>
      <c r="B6" s="189" t="s">
        <v>140</v>
      </c>
      <c r="C6" s="189"/>
      <c r="D6" s="189"/>
      <c r="E6" s="189"/>
    </row>
    <row r="7" spans="1:5" ht="15">
      <c r="A7" s="19"/>
      <c r="B7" s="190" t="s">
        <v>81</v>
      </c>
      <c r="C7" s="190"/>
      <c r="D7" s="99"/>
      <c r="E7" s="99"/>
    </row>
    <row r="8" spans="1:5" ht="33" customHeight="1">
      <c r="A8" s="31"/>
      <c r="B8" s="191" t="s">
        <v>123</v>
      </c>
      <c r="C8" s="191"/>
      <c r="D8" s="191"/>
      <c r="E8" s="191"/>
    </row>
    <row r="9" spans="1:5" ht="15">
      <c r="A9" s="28"/>
      <c r="B9" s="30" t="s">
        <v>47</v>
      </c>
      <c r="C9" s="30"/>
      <c r="D9" s="30"/>
      <c r="E9" s="30"/>
    </row>
    <row r="10" spans="1:5" ht="15.75">
      <c r="A10" s="17"/>
      <c r="B10" s="100"/>
      <c r="C10" s="101"/>
      <c r="D10" s="192" t="s">
        <v>120</v>
      </c>
      <c r="E10" s="192"/>
    </row>
    <row r="11" spans="1:5" ht="14.25">
      <c r="A11" s="17"/>
      <c r="B11" s="193" t="s">
        <v>9</v>
      </c>
      <c r="C11" s="193"/>
      <c r="D11" s="30" t="s">
        <v>8</v>
      </c>
      <c r="E11" s="30"/>
    </row>
    <row r="12" spans="1:5" ht="14.25">
      <c r="A12" s="17" t="s">
        <v>57</v>
      </c>
      <c r="B12" s="173" t="s">
        <v>139</v>
      </c>
      <c r="C12" s="173"/>
      <c r="D12" s="20"/>
      <c r="E12" s="20"/>
    </row>
    <row r="13" spans="1:5" ht="14.25">
      <c r="A13" s="31"/>
      <c r="B13" s="193" t="s">
        <v>48</v>
      </c>
      <c r="C13" s="193"/>
      <c r="D13" s="20"/>
      <c r="E13" s="32" t="s">
        <v>0</v>
      </c>
    </row>
    <row r="15" spans="1:5" ht="18.75">
      <c r="A15" s="194" t="s">
        <v>131</v>
      </c>
      <c r="B15" s="194"/>
      <c r="C15" s="194"/>
      <c r="D15" s="194"/>
      <c r="E15" s="194"/>
    </row>
    <row r="16" spans="1:5" ht="18.75">
      <c r="A16" s="194" t="s">
        <v>138</v>
      </c>
      <c r="B16" s="194"/>
      <c r="C16" s="194"/>
      <c r="D16" s="194"/>
      <c r="E16" s="194"/>
    </row>
    <row r="17" spans="1:65" s="57" customFormat="1" ht="22.5" customHeight="1">
      <c r="A17" s="195" t="s">
        <v>124</v>
      </c>
      <c r="B17" s="196"/>
      <c r="C17" s="196"/>
      <c r="D17" s="196"/>
      <c r="E17" s="196"/>
      <c r="F17" s="8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5" s="57" customFormat="1" ht="12.75" customHeight="1">
      <c r="A18" s="124" t="s">
        <v>56</v>
      </c>
      <c r="B18" s="36"/>
      <c r="C18" s="36"/>
      <c r="D18" s="36"/>
      <c r="E18" s="36"/>
      <c r="F18" s="8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</row>
    <row r="19" spans="1:65" s="57" customFormat="1" ht="16.5" customHeight="1">
      <c r="A19" s="185" t="s">
        <v>129</v>
      </c>
      <c r="B19" s="197"/>
      <c r="C19" s="197"/>
      <c r="D19" s="197"/>
      <c r="E19" s="197"/>
      <c r="F19" s="8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s="57" customFormat="1" ht="12.75" customHeight="1">
      <c r="A20" s="39" t="s">
        <v>10</v>
      </c>
      <c r="B20" s="39"/>
      <c r="C20" s="39"/>
      <c r="D20" s="39"/>
      <c r="E20" s="39"/>
      <c r="F20" s="8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</row>
    <row r="21" spans="1:65" s="57" customFormat="1" ht="15.75" customHeight="1">
      <c r="A21" s="199" t="s">
        <v>118</v>
      </c>
      <c r="B21" s="199"/>
      <c r="C21" s="199"/>
      <c r="D21" s="199"/>
      <c r="E21" s="199"/>
      <c r="F21" s="8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</row>
    <row r="22" spans="1:65" s="37" customFormat="1" ht="29.25" customHeight="1">
      <c r="A22" s="177" t="s">
        <v>142</v>
      </c>
      <c r="B22" s="177"/>
      <c r="C22" s="177"/>
      <c r="D22" s="177"/>
      <c r="E22" s="177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</row>
    <row r="23" spans="1:65" s="37" customFormat="1" ht="66.75" customHeight="1">
      <c r="A23" s="179" t="s">
        <v>143</v>
      </c>
      <c r="B23" s="178"/>
      <c r="C23" s="178"/>
      <c r="D23" s="178"/>
      <c r="E23" s="178"/>
      <c r="F23" s="3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1:65" s="37" customFormat="1" ht="17.25" customHeight="1">
      <c r="A24" s="182" t="s">
        <v>151</v>
      </c>
      <c r="B24" s="182"/>
      <c r="C24" s="182"/>
      <c r="D24" s="182"/>
      <c r="E24" s="182"/>
      <c r="F24" s="3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</row>
    <row r="25" spans="1:5" ht="12.75" customHeight="1">
      <c r="A25" s="85"/>
      <c r="B25" s="85"/>
      <c r="C25" s="85"/>
      <c r="D25" s="85"/>
      <c r="E25" s="85" t="s">
        <v>7</v>
      </c>
    </row>
    <row r="26" spans="1:65" s="86" customFormat="1" ht="12.75" customHeight="1">
      <c r="A26" s="200" t="s">
        <v>59</v>
      </c>
      <c r="B26" s="200" t="s">
        <v>12</v>
      </c>
      <c r="C26" s="127" t="s">
        <v>13</v>
      </c>
      <c r="D26" s="128"/>
      <c r="E26" s="200" t="s">
        <v>14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5" s="86" customFormat="1" ht="33" customHeight="1">
      <c r="A27" s="201"/>
      <c r="B27" s="201"/>
      <c r="C27" s="126" t="s">
        <v>60</v>
      </c>
      <c r="D27" s="129" t="s">
        <v>61</v>
      </c>
      <c r="E27" s="20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</row>
    <row r="28" spans="1:65" s="71" customFormat="1" ht="15" customHeight="1">
      <c r="A28" s="144">
        <v>1</v>
      </c>
      <c r="B28" s="144">
        <v>2</v>
      </c>
      <c r="C28" s="144">
        <v>3</v>
      </c>
      <c r="D28" s="144">
        <v>4</v>
      </c>
      <c r="E28" s="144">
        <v>5</v>
      </c>
      <c r="F28" s="8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5" s="57" customFormat="1" ht="15.75">
      <c r="A29" s="143" t="s">
        <v>36</v>
      </c>
      <c r="B29" s="89" t="s">
        <v>15</v>
      </c>
      <c r="C29" s="115">
        <f>C30</f>
        <v>41761676</v>
      </c>
      <c r="D29" s="115">
        <f>D31</f>
        <v>250000</v>
      </c>
      <c r="E29" s="112">
        <f>C29+D29</f>
        <v>42011676</v>
      </c>
      <c r="F29" s="8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</row>
    <row r="30" spans="1:65" s="57" customFormat="1" ht="15" customHeight="1">
      <c r="A30" s="5" t="s">
        <v>16</v>
      </c>
      <c r="B30" s="70" t="s">
        <v>15</v>
      </c>
      <c r="C30" s="90">
        <f>C43</f>
        <v>41761676</v>
      </c>
      <c r="D30" s="70" t="s">
        <v>15</v>
      </c>
      <c r="E30" s="90">
        <f>C30</f>
        <v>41761676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65" s="57" customFormat="1" ht="15.75">
      <c r="A31" s="122" t="s">
        <v>17</v>
      </c>
      <c r="B31" s="70" t="s">
        <v>15</v>
      </c>
      <c r="C31" s="90"/>
      <c r="D31" s="90">
        <f>D34</f>
        <v>250000</v>
      </c>
      <c r="E31" s="90">
        <f>D31</f>
        <v>250000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1:65" s="57" customFormat="1" ht="31.5">
      <c r="A32" s="1" t="s">
        <v>62</v>
      </c>
      <c r="B32" s="121">
        <v>25010000</v>
      </c>
      <c r="C32" s="70" t="s">
        <v>15</v>
      </c>
      <c r="D32" s="90"/>
      <c r="E32" s="90">
        <f>D32</f>
        <v>0</v>
      </c>
      <c r="F32" s="8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1:65" s="57" customFormat="1" ht="15.75">
      <c r="A33" s="5" t="s">
        <v>18</v>
      </c>
      <c r="B33" s="121"/>
      <c r="C33" s="70"/>
      <c r="D33" s="90"/>
      <c r="E33" s="90"/>
      <c r="F33" s="8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</row>
    <row r="34" spans="1:65" s="57" customFormat="1" ht="31.5">
      <c r="A34" s="1" t="s">
        <v>126</v>
      </c>
      <c r="B34" s="121">
        <v>250102</v>
      </c>
      <c r="C34" s="70"/>
      <c r="D34" s="90">
        <f>D43</f>
        <v>250000</v>
      </c>
      <c r="E34" s="90">
        <f>D34</f>
        <v>250000</v>
      </c>
      <c r="F34" s="8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s="57" customFormat="1" ht="15.75">
      <c r="A35" s="2" t="s">
        <v>63</v>
      </c>
      <c r="B35" s="121">
        <v>25020000</v>
      </c>
      <c r="C35" s="70" t="s">
        <v>15</v>
      </c>
      <c r="D35" s="90"/>
      <c r="E35" s="90"/>
      <c r="F35" s="8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  <row r="36" spans="1:65" s="57" customFormat="1" ht="15.75">
      <c r="A36" s="5" t="s">
        <v>18</v>
      </c>
      <c r="B36" s="121"/>
      <c r="C36" s="70"/>
      <c r="D36" s="90"/>
      <c r="E36" s="90"/>
      <c r="F36" s="8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1:65" s="57" customFormat="1" ht="15.75">
      <c r="A37" s="1" t="s">
        <v>64</v>
      </c>
      <c r="B37" s="70"/>
      <c r="C37" s="70" t="s">
        <v>15</v>
      </c>
      <c r="D37" s="90"/>
      <c r="E37" s="90"/>
      <c r="F37" s="8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5" s="57" customFormat="1" ht="15.75">
      <c r="A38" s="3" t="s">
        <v>65</v>
      </c>
      <c r="B38" s="70"/>
      <c r="C38" s="70" t="s">
        <v>15</v>
      </c>
      <c r="D38" s="90"/>
      <c r="E38" s="90"/>
      <c r="F38" s="8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</row>
    <row r="39" spans="1:65" s="57" customFormat="1" ht="31.5">
      <c r="A39" s="3" t="s">
        <v>132</v>
      </c>
      <c r="B39" s="70"/>
      <c r="C39" s="139"/>
      <c r="D39" s="139"/>
      <c r="E39" s="90">
        <f>C39+D39</f>
        <v>0</v>
      </c>
      <c r="F39" s="8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</row>
    <row r="40" spans="1:65" s="57" customFormat="1" ht="31.5" hidden="1">
      <c r="A40" s="3" t="s">
        <v>127</v>
      </c>
      <c r="B40" s="70">
        <v>208400</v>
      </c>
      <c r="C40" s="139"/>
      <c r="D40" s="139"/>
      <c r="E40" s="90">
        <v>0</v>
      </c>
      <c r="F40" s="80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</row>
    <row r="41" spans="1:65" s="57" customFormat="1" ht="31.5" hidden="1">
      <c r="A41" s="3" t="s">
        <v>127</v>
      </c>
      <c r="B41" s="70">
        <v>602400</v>
      </c>
      <c r="C41" s="139"/>
      <c r="D41" s="139"/>
      <c r="E41" s="90">
        <v>0</v>
      </c>
      <c r="F41" s="8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</row>
    <row r="42" spans="1:65" s="57" customFormat="1" ht="48.75" customHeight="1">
      <c r="A42" s="3" t="s">
        <v>66</v>
      </c>
      <c r="B42" s="70" t="s">
        <v>57</v>
      </c>
      <c r="C42" s="70" t="s">
        <v>15</v>
      </c>
      <c r="D42" s="70" t="s">
        <v>133</v>
      </c>
      <c r="E42" s="70" t="s">
        <v>133</v>
      </c>
      <c r="F42" s="8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s="57" customFormat="1" ht="19.5" customHeight="1">
      <c r="A43" s="7" t="s">
        <v>58</v>
      </c>
      <c r="B43" s="70" t="s">
        <v>15</v>
      </c>
      <c r="C43" s="112">
        <f>C44+C78</f>
        <v>41761676</v>
      </c>
      <c r="D43" s="112">
        <f>D44+D78</f>
        <v>250000</v>
      </c>
      <c r="E43" s="112">
        <f>C43+D43</f>
        <v>42011676</v>
      </c>
      <c r="F43" s="8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</row>
    <row r="44" spans="1:65" s="57" customFormat="1" ht="15.75">
      <c r="A44" s="7" t="s">
        <v>19</v>
      </c>
      <c r="B44" s="102">
        <v>2000</v>
      </c>
      <c r="C44" s="112">
        <f>C45+C48+C49+C77+C73</f>
        <v>41761676</v>
      </c>
      <c r="D44" s="112">
        <f>D45+D48+D49+D77</f>
        <v>250000</v>
      </c>
      <c r="E44" s="112">
        <f aca="true" t="shared" si="0" ref="E44:E71">C44+D44</f>
        <v>42011676</v>
      </c>
      <c r="F44" s="8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</row>
    <row r="45" spans="1:65" s="73" customFormat="1" ht="15.75">
      <c r="A45" s="131" t="s">
        <v>67</v>
      </c>
      <c r="B45" s="103">
        <v>2110</v>
      </c>
      <c r="C45" s="90">
        <f>C46</f>
        <v>28818671</v>
      </c>
      <c r="D45" s="90">
        <f>D46</f>
        <v>0</v>
      </c>
      <c r="E45" s="90">
        <f t="shared" si="0"/>
        <v>28818671</v>
      </c>
      <c r="F45" s="105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</row>
    <row r="46" spans="1:65" s="69" customFormat="1" ht="15.75">
      <c r="A46" s="1" t="s">
        <v>116</v>
      </c>
      <c r="B46" s="91">
        <v>2111</v>
      </c>
      <c r="C46" s="90">
        <v>28818671</v>
      </c>
      <c r="D46" s="74"/>
      <c r="E46" s="90">
        <f t="shared" si="0"/>
        <v>28818671</v>
      </c>
      <c r="F46" s="75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1:65" s="57" customFormat="1" ht="15.75">
      <c r="A47" s="1" t="s">
        <v>117</v>
      </c>
      <c r="B47" s="91">
        <v>2112</v>
      </c>
      <c r="C47" s="90"/>
      <c r="D47" s="90"/>
      <c r="E47" s="90">
        <f t="shared" si="0"/>
        <v>0</v>
      </c>
      <c r="F47" s="8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</row>
    <row r="48" spans="1:65" s="57" customFormat="1" ht="15.75">
      <c r="A48" s="131" t="s">
        <v>68</v>
      </c>
      <c r="B48" s="103">
        <v>2120</v>
      </c>
      <c r="C48" s="90">
        <v>6340108</v>
      </c>
      <c r="D48" s="90"/>
      <c r="E48" s="90">
        <f t="shared" si="0"/>
        <v>6340108</v>
      </c>
      <c r="F48" s="8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65" s="69" customFormat="1" ht="15.75">
      <c r="A49" s="131" t="s">
        <v>69</v>
      </c>
      <c r="B49" s="103">
        <v>2200</v>
      </c>
      <c r="C49" s="74">
        <f>C50+C51+C52+C53+C54+C55+C56+C63</f>
        <v>6577897</v>
      </c>
      <c r="D49" s="74">
        <f>D50+D51+D52+D53+D54+D55+D56</f>
        <v>250000</v>
      </c>
      <c r="E49" s="74">
        <f>C49+D49</f>
        <v>6827897</v>
      </c>
      <c r="F49" s="75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</row>
    <row r="50" spans="1:65" s="57" customFormat="1" ht="15.75">
      <c r="A50" s="10" t="s">
        <v>113</v>
      </c>
      <c r="B50" s="91">
        <v>2210</v>
      </c>
      <c r="C50" s="90">
        <v>897055</v>
      </c>
      <c r="D50" s="90"/>
      <c r="E50" s="90">
        <f t="shared" si="0"/>
        <v>897055</v>
      </c>
      <c r="F50" s="8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1:65" s="57" customFormat="1" ht="15.75">
      <c r="A51" s="10" t="s">
        <v>114</v>
      </c>
      <c r="B51" s="91">
        <v>2220</v>
      </c>
      <c r="C51" s="90">
        <v>3740</v>
      </c>
      <c r="D51" s="90"/>
      <c r="E51" s="90">
        <f t="shared" si="0"/>
        <v>3740</v>
      </c>
      <c r="F51" s="8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  <row r="52" spans="1:65" s="73" customFormat="1" ht="15.75">
      <c r="A52" s="10" t="s">
        <v>2</v>
      </c>
      <c r="B52" s="91">
        <v>2230</v>
      </c>
      <c r="C52" s="90">
        <v>850200</v>
      </c>
      <c r="D52" s="90">
        <v>250000</v>
      </c>
      <c r="E52" s="90">
        <f t="shared" si="0"/>
        <v>1100200</v>
      </c>
      <c r="F52" s="105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</row>
    <row r="53" spans="1:65" s="57" customFormat="1" ht="15.75">
      <c r="A53" s="10" t="s">
        <v>115</v>
      </c>
      <c r="B53" s="91">
        <v>2240</v>
      </c>
      <c r="C53" s="90">
        <v>374849</v>
      </c>
      <c r="D53" s="90"/>
      <c r="E53" s="90">
        <f t="shared" si="0"/>
        <v>374849</v>
      </c>
      <c r="F53" s="8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</row>
    <row r="54" spans="1:65" s="57" customFormat="1" ht="15.75">
      <c r="A54" s="10" t="s">
        <v>20</v>
      </c>
      <c r="B54" s="103">
        <v>2250</v>
      </c>
      <c r="C54" s="90">
        <v>46060</v>
      </c>
      <c r="D54" s="90"/>
      <c r="E54" s="90">
        <f t="shared" si="0"/>
        <v>46060</v>
      </c>
      <c r="F54" s="8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1:65" s="57" customFormat="1" ht="15.75">
      <c r="A55" s="9" t="s">
        <v>70</v>
      </c>
      <c r="B55" s="103">
        <v>2260</v>
      </c>
      <c r="C55" s="90"/>
      <c r="D55" s="90"/>
      <c r="E55" s="90">
        <f t="shared" si="0"/>
        <v>0</v>
      </c>
      <c r="F55" s="8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s="57" customFormat="1" ht="15.75">
      <c r="A56" s="10" t="s">
        <v>3</v>
      </c>
      <c r="B56" s="103">
        <v>2270</v>
      </c>
      <c r="C56" s="74">
        <f>SUM(C57:C62)</f>
        <v>4405993</v>
      </c>
      <c r="D56" s="74">
        <f>SUM(D57:D62)</f>
        <v>0</v>
      </c>
      <c r="E56" s="74">
        <f>SUM(E57:E62)</f>
        <v>4405993</v>
      </c>
      <c r="F56" s="80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1:65" s="73" customFormat="1" ht="15.75">
      <c r="A57" s="2" t="s">
        <v>108</v>
      </c>
      <c r="B57" s="91">
        <v>2271</v>
      </c>
      <c r="C57" s="90"/>
      <c r="D57" s="90"/>
      <c r="E57" s="90">
        <f t="shared" si="0"/>
        <v>0</v>
      </c>
      <c r="F57" s="105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</row>
    <row r="58" spans="1:65" s="73" customFormat="1" ht="15.75">
      <c r="A58" s="2" t="s">
        <v>109</v>
      </c>
      <c r="B58" s="91">
        <v>2272</v>
      </c>
      <c r="C58" s="90">
        <v>9879</v>
      </c>
      <c r="D58" s="90"/>
      <c r="E58" s="90">
        <f t="shared" si="0"/>
        <v>9879</v>
      </c>
      <c r="F58" s="105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</row>
    <row r="59" spans="1:65" s="73" customFormat="1" ht="15.75">
      <c r="A59" s="2" t="s">
        <v>110</v>
      </c>
      <c r="B59" s="91">
        <v>2273</v>
      </c>
      <c r="C59" s="90">
        <v>825304</v>
      </c>
      <c r="D59" s="90"/>
      <c r="E59" s="90">
        <f t="shared" si="0"/>
        <v>825304</v>
      </c>
      <c r="F59" s="105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</row>
    <row r="60" spans="1:65" s="57" customFormat="1" ht="15.75">
      <c r="A60" s="2" t="s">
        <v>111</v>
      </c>
      <c r="B60" s="91">
        <v>2274</v>
      </c>
      <c r="C60" s="90">
        <v>865850</v>
      </c>
      <c r="D60" s="90"/>
      <c r="E60" s="90">
        <f t="shared" si="0"/>
        <v>865850</v>
      </c>
      <c r="F60" s="8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</row>
    <row r="61" spans="1:65" s="57" customFormat="1" ht="15.75">
      <c r="A61" s="2" t="s">
        <v>112</v>
      </c>
      <c r="B61" s="91">
        <v>2275</v>
      </c>
      <c r="C61" s="90">
        <v>2704960</v>
      </c>
      <c r="D61" s="90"/>
      <c r="E61" s="90">
        <f t="shared" si="0"/>
        <v>2704960</v>
      </c>
      <c r="F61" s="8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</row>
    <row r="62" spans="1:65" s="57" customFormat="1" ht="15.75">
      <c r="A62" s="2" t="s">
        <v>134</v>
      </c>
      <c r="B62" s="91">
        <v>2276</v>
      </c>
      <c r="C62" s="90"/>
      <c r="D62" s="90"/>
      <c r="E62" s="90"/>
      <c r="F62" s="8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</row>
    <row r="63" spans="1:65" s="57" customFormat="1" ht="30" customHeight="1">
      <c r="A63" s="10" t="s">
        <v>107</v>
      </c>
      <c r="B63" s="137">
        <v>2280</v>
      </c>
      <c r="C63" s="74">
        <f>SUM(C65)</f>
        <v>0</v>
      </c>
      <c r="D63" s="74"/>
      <c r="E63" s="74">
        <f t="shared" si="0"/>
        <v>0</v>
      </c>
      <c r="F63" s="8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</row>
    <row r="64" spans="1:65" s="57" customFormat="1" ht="31.5">
      <c r="A64" s="1" t="s">
        <v>106</v>
      </c>
      <c r="B64" s="91">
        <v>2281</v>
      </c>
      <c r="C64" s="90"/>
      <c r="D64" s="90"/>
      <c r="E64" s="90">
        <f t="shared" si="0"/>
        <v>0</v>
      </c>
      <c r="F64" s="8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</row>
    <row r="65" spans="1:65" s="57" customFormat="1" ht="31.5">
      <c r="A65" s="2" t="s">
        <v>105</v>
      </c>
      <c r="B65" s="91">
        <v>2282</v>
      </c>
      <c r="C65" s="90"/>
      <c r="D65" s="90"/>
      <c r="E65" s="90">
        <f t="shared" si="0"/>
        <v>0</v>
      </c>
      <c r="F65" s="8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</row>
    <row r="66" spans="1:65" s="57" customFormat="1" ht="15.75">
      <c r="A66" s="130" t="s">
        <v>71</v>
      </c>
      <c r="B66" s="91">
        <v>2400</v>
      </c>
      <c r="C66" s="90"/>
      <c r="D66" s="90"/>
      <c r="E66" s="90"/>
      <c r="F66" s="8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</row>
    <row r="67" spans="1:65" s="57" customFormat="1" ht="15.75">
      <c r="A67" s="5" t="s">
        <v>72</v>
      </c>
      <c r="B67" s="91">
        <v>2410</v>
      </c>
      <c r="C67" s="90"/>
      <c r="D67" s="90"/>
      <c r="E67" s="90"/>
      <c r="F67" s="8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</row>
    <row r="68" spans="1:65" s="57" customFormat="1" ht="15.75">
      <c r="A68" s="5" t="s">
        <v>73</v>
      </c>
      <c r="B68" s="91">
        <v>2420</v>
      </c>
      <c r="C68" s="90"/>
      <c r="D68" s="90"/>
      <c r="E68" s="90"/>
      <c r="F68" s="80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</row>
    <row r="69" spans="1:65" s="57" customFormat="1" ht="15.75">
      <c r="A69" s="130" t="s">
        <v>74</v>
      </c>
      <c r="B69" s="91">
        <v>2600</v>
      </c>
      <c r="C69" s="90"/>
      <c r="D69" s="90"/>
      <c r="E69" s="90"/>
      <c r="F69" s="80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</row>
    <row r="70" spans="1:65" s="69" customFormat="1" ht="15" customHeight="1">
      <c r="A70" s="5" t="s">
        <v>21</v>
      </c>
      <c r="B70" s="103">
        <v>2610</v>
      </c>
      <c r="C70" s="113"/>
      <c r="D70" s="113"/>
      <c r="E70" s="113">
        <f t="shared" si="0"/>
        <v>0</v>
      </c>
      <c r="F70" s="75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</row>
    <row r="71" spans="1:65" s="69" customFormat="1" ht="15.75">
      <c r="A71" s="8" t="s">
        <v>22</v>
      </c>
      <c r="B71" s="103">
        <v>2620</v>
      </c>
      <c r="C71" s="113"/>
      <c r="D71" s="113"/>
      <c r="E71" s="113">
        <f t="shared" si="0"/>
        <v>0</v>
      </c>
      <c r="F71" s="75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</row>
    <row r="72" spans="1:65" s="73" customFormat="1" ht="31.5">
      <c r="A72" s="8" t="s">
        <v>75</v>
      </c>
      <c r="B72" s="103">
        <v>2630</v>
      </c>
      <c r="C72" s="113"/>
      <c r="D72" s="113"/>
      <c r="E72" s="113">
        <f aca="true" t="shared" si="1" ref="E72:E100">C72+D72</f>
        <v>0</v>
      </c>
      <c r="F72" s="105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</row>
    <row r="73" spans="1:65" s="73" customFormat="1" ht="15.75">
      <c r="A73" s="132" t="s">
        <v>76</v>
      </c>
      <c r="B73" s="137">
        <v>2700</v>
      </c>
      <c r="C73" s="138"/>
      <c r="D73" s="138"/>
      <c r="E73" s="74">
        <f t="shared" si="1"/>
        <v>0</v>
      </c>
      <c r="F73" s="105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</row>
    <row r="74" spans="1:65" s="73" customFormat="1" ht="15" customHeight="1">
      <c r="A74" s="5" t="s">
        <v>102</v>
      </c>
      <c r="B74" s="91">
        <v>2710</v>
      </c>
      <c r="C74" s="104"/>
      <c r="D74" s="104"/>
      <c r="E74" s="90">
        <f t="shared" si="1"/>
        <v>0</v>
      </c>
      <c r="F74" s="105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</row>
    <row r="75" spans="1:65" s="73" customFormat="1" ht="15.75">
      <c r="A75" s="5" t="s">
        <v>103</v>
      </c>
      <c r="B75" s="91">
        <v>2720</v>
      </c>
      <c r="C75" s="104"/>
      <c r="D75" s="104"/>
      <c r="E75" s="90">
        <f t="shared" si="1"/>
        <v>0</v>
      </c>
      <c r="F75" s="105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65" s="57" customFormat="1" ht="15.75">
      <c r="A76" s="5" t="s">
        <v>104</v>
      </c>
      <c r="B76" s="91">
        <v>2730</v>
      </c>
      <c r="C76" s="90"/>
      <c r="D76" s="90"/>
      <c r="E76" s="90">
        <f t="shared" si="1"/>
        <v>0</v>
      </c>
      <c r="F76" s="80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</row>
    <row r="77" spans="1:65" s="57" customFormat="1" ht="15.75">
      <c r="A77" s="4" t="s">
        <v>77</v>
      </c>
      <c r="B77" s="137">
        <v>2800</v>
      </c>
      <c r="C77" s="138">
        <v>25000</v>
      </c>
      <c r="D77" s="138"/>
      <c r="E77" s="138">
        <f t="shared" si="1"/>
        <v>25000</v>
      </c>
      <c r="F77" s="8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</row>
    <row r="78" spans="1:65" s="57" customFormat="1" ht="15" customHeight="1">
      <c r="A78" s="4" t="s">
        <v>23</v>
      </c>
      <c r="B78" s="102">
        <v>3000</v>
      </c>
      <c r="C78" s="112">
        <f>C79+C91</f>
        <v>0</v>
      </c>
      <c r="D78" s="112">
        <f>D79+D91</f>
        <v>0</v>
      </c>
      <c r="E78" s="112">
        <f t="shared" si="1"/>
        <v>0</v>
      </c>
      <c r="F78" s="8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65" s="57" customFormat="1" ht="15.75">
      <c r="A79" s="4" t="s">
        <v>24</v>
      </c>
      <c r="B79" s="102">
        <v>3100</v>
      </c>
      <c r="C79" s="112">
        <f>C80+C81+C85+C87</f>
        <v>0</v>
      </c>
      <c r="D79" s="112">
        <f>D80+D81+D85+D87</f>
        <v>0</v>
      </c>
      <c r="E79" s="112">
        <f t="shared" si="1"/>
        <v>0</v>
      </c>
      <c r="F79" s="8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</row>
    <row r="80" spans="1:65" s="73" customFormat="1" ht="18" customHeight="1">
      <c r="A80" s="8" t="s">
        <v>25</v>
      </c>
      <c r="B80" s="103">
        <v>3110</v>
      </c>
      <c r="C80" s="104"/>
      <c r="D80" s="104"/>
      <c r="E80" s="90">
        <f t="shared" si="1"/>
        <v>0</v>
      </c>
      <c r="F80" s="105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</row>
    <row r="81" spans="1:65" s="69" customFormat="1" ht="15.75">
      <c r="A81" s="5" t="s">
        <v>26</v>
      </c>
      <c r="B81" s="103">
        <v>3120</v>
      </c>
      <c r="C81" s="113">
        <f>C82</f>
        <v>0</v>
      </c>
      <c r="D81" s="113"/>
      <c r="E81" s="113">
        <f t="shared" si="1"/>
        <v>0</v>
      </c>
      <c r="F81" s="75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</row>
    <row r="82" spans="1:65" s="76" customFormat="1" ht="15.75">
      <c r="A82" s="1" t="s">
        <v>96</v>
      </c>
      <c r="B82" s="91">
        <v>3121</v>
      </c>
      <c r="C82" s="114"/>
      <c r="D82" s="106"/>
      <c r="E82" s="90">
        <f t="shared" si="1"/>
        <v>0</v>
      </c>
      <c r="F82" s="77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</row>
    <row r="83" spans="1:65" s="57" customFormat="1" ht="15.75">
      <c r="A83" s="1" t="s">
        <v>97</v>
      </c>
      <c r="B83" s="91">
        <v>3122</v>
      </c>
      <c r="C83" s="90"/>
      <c r="D83" s="90"/>
      <c r="E83" s="90">
        <f t="shared" si="1"/>
        <v>0</v>
      </c>
      <c r="F83" s="8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</row>
    <row r="84" spans="1:65" s="57" customFormat="1" ht="15.75">
      <c r="A84" s="5" t="s">
        <v>42</v>
      </c>
      <c r="B84" s="91">
        <v>3130</v>
      </c>
      <c r="C84" s="90"/>
      <c r="D84" s="90"/>
      <c r="E84" s="90"/>
      <c r="F84" s="8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</row>
    <row r="85" spans="1:65" s="57" customFormat="1" ht="15.75">
      <c r="A85" s="1" t="s">
        <v>78</v>
      </c>
      <c r="B85" s="103">
        <v>3131</v>
      </c>
      <c r="C85" s="113">
        <f>SUM(C86:C86)</f>
        <v>0</v>
      </c>
      <c r="D85" s="113"/>
      <c r="E85" s="113">
        <f t="shared" si="1"/>
        <v>0</v>
      </c>
      <c r="F85" s="8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</row>
    <row r="86" spans="1:65" s="57" customFormat="1" ht="15.75">
      <c r="A86" s="6" t="s">
        <v>98</v>
      </c>
      <c r="B86" s="91">
        <v>3132</v>
      </c>
      <c r="C86" s="90"/>
      <c r="D86" s="90"/>
      <c r="E86" s="90">
        <f t="shared" si="1"/>
        <v>0</v>
      </c>
      <c r="F86" s="8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</row>
    <row r="87" spans="1:65" s="57" customFormat="1" ht="15.75">
      <c r="A87" s="5" t="s">
        <v>43</v>
      </c>
      <c r="B87" s="103">
        <v>3140</v>
      </c>
      <c r="C87" s="113">
        <f>SUM(C88:C90)</f>
        <v>0</v>
      </c>
      <c r="D87" s="113"/>
      <c r="E87" s="113">
        <f t="shared" si="1"/>
        <v>0</v>
      </c>
      <c r="F87" s="8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</row>
    <row r="88" spans="1:65" s="57" customFormat="1" ht="15.75">
      <c r="A88" s="1" t="s">
        <v>99</v>
      </c>
      <c r="B88" s="91">
        <v>3141</v>
      </c>
      <c r="C88" s="90"/>
      <c r="D88" s="90"/>
      <c r="E88" s="90">
        <f t="shared" si="1"/>
        <v>0</v>
      </c>
      <c r="F88" s="8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</row>
    <row r="89" spans="1:65" s="57" customFormat="1" ht="15.75">
      <c r="A89" s="6" t="s">
        <v>100</v>
      </c>
      <c r="B89" s="91">
        <v>3142</v>
      </c>
      <c r="C89" s="90"/>
      <c r="D89" s="90"/>
      <c r="E89" s="90">
        <f t="shared" si="1"/>
        <v>0</v>
      </c>
      <c r="F89" s="8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</row>
    <row r="90" spans="1:65" s="57" customFormat="1" ht="15.75">
      <c r="A90" s="1" t="s">
        <v>101</v>
      </c>
      <c r="B90" s="91">
        <v>3143</v>
      </c>
      <c r="C90" s="90"/>
      <c r="D90" s="90"/>
      <c r="E90" s="90">
        <f t="shared" si="1"/>
        <v>0</v>
      </c>
      <c r="F90" s="8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</row>
    <row r="91" spans="1:65" s="57" customFormat="1" ht="15.75">
      <c r="A91" s="4" t="s">
        <v>27</v>
      </c>
      <c r="B91" s="102">
        <v>3150</v>
      </c>
      <c r="C91" s="90"/>
      <c r="D91" s="90"/>
      <c r="E91" s="90">
        <f t="shared" si="1"/>
        <v>0</v>
      </c>
      <c r="F91" s="8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</row>
    <row r="92" spans="1:65" s="57" customFormat="1" ht="15.75">
      <c r="A92" s="4" t="s">
        <v>28</v>
      </c>
      <c r="B92" s="102">
        <v>3160</v>
      </c>
      <c r="C92" s="90"/>
      <c r="D92" s="90"/>
      <c r="E92" s="90">
        <f t="shared" si="1"/>
        <v>0</v>
      </c>
      <c r="F92" s="8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</row>
    <row r="93" spans="1:65" s="73" customFormat="1" ht="15.75">
      <c r="A93" s="4" t="s">
        <v>29</v>
      </c>
      <c r="B93" s="102">
        <v>3200</v>
      </c>
      <c r="C93" s="104"/>
      <c r="D93" s="104"/>
      <c r="E93" s="90">
        <f t="shared" si="1"/>
        <v>0</v>
      </c>
      <c r="F93" s="105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</row>
    <row r="94" spans="1:65" s="57" customFormat="1" ht="15.75">
      <c r="A94" s="5" t="s">
        <v>30</v>
      </c>
      <c r="B94" s="91">
        <v>3210</v>
      </c>
      <c r="C94" s="90"/>
      <c r="D94" s="90"/>
      <c r="E94" s="90">
        <f t="shared" si="1"/>
        <v>0</v>
      </c>
      <c r="F94" s="8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</row>
    <row r="95" spans="1:65" s="57" customFormat="1" ht="15.75">
      <c r="A95" s="8" t="s">
        <v>31</v>
      </c>
      <c r="B95" s="91">
        <v>3220</v>
      </c>
      <c r="C95" s="90"/>
      <c r="D95" s="90"/>
      <c r="E95" s="90">
        <f t="shared" si="1"/>
        <v>0</v>
      </c>
      <c r="F95" s="8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</row>
    <row r="96" spans="1:65" s="57" customFormat="1" ht="31.5">
      <c r="A96" s="5" t="s">
        <v>79</v>
      </c>
      <c r="B96" s="91">
        <v>3230</v>
      </c>
      <c r="C96" s="90"/>
      <c r="D96" s="90"/>
      <c r="E96" s="90">
        <f t="shared" si="1"/>
        <v>0</v>
      </c>
      <c r="F96" s="8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  <row r="97" spans="1:65" s="57" customFormat="1" ht="16.5" customHeight="1">
      <c r="A97" s="5" t="s">
        <v>32</v>
      </c>
      <c r="B97" s="91">
        <v>3240</v>
      </c>
      <c r="C97" s="90"/>
      <c r="D97" s="90"/>
      <c r="E97" s="90">
        <f t="shared" si="1"/>
        <v>0</v>
      </c>
      <c r="F97" s="8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</row>
    <row r="98" spans="1:65" s="57" customFormat="1" ht="16.5" customHeight="1">
      <c r="A98" s="4" t="s">
        <v>37</v>
      </c>
      <c r="B98" s="102">
        <v>4110</v>
      </c>
      <c r="C98" s="90"/>
      <c r="D98" s="90"/>
      <c r="E98" s="90">
        <f t="shared" si="1"/>
        <v>0</v>
      </c>
      <c r="F98" s="8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  <row r="99" spans="1:65" s="76" customFormat="1" ht="15.75">
      <c r="A99" s="1" t="s">
        <v>41</v>
      </c>
      <c r="B99" s="107">
        <v>4111</v>
      </c>
      <c r="C99" s="108"/>
      <c r="D99" s="106"/>
      <c r="E99" s="90">
        <f t="shared" si="1"/>
        <v>0</v>
      </c>
      <c r="F99" s="77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</row>
    <row r="100" spans="1:65" s="76" customFormat="1" ht="15.75">
      <c r="A100" s="1" t="s">
        <v>38</v>
      </c>
      <c r="B100" s="107">
        <v>4112</v>
      </c>
      <c r="C100" s="108"/>
      <c r="D100" s="106"/>
      <c r="E100" s="90">
        <f t="shared" si="1"/>
        <v>0</v>
      </c>
      <c r="F100" s="77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</row>
    <row r="101" spans="1:65" s="76" customFormat="1" ht="15.75">
      <c r="A101" s="1" t="s">
        <v>39</v>
      </c>
      <c r="B101" s="107">
        <v>4113</v>
      </c>
      <c r="C101" s="108"/>
      <c r="D101" s="106"/>
      <c r="E101" s="90">
        <f>C101+D101</f>
        <v>0</v>
      </c>
      <c r="F101" s="77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</row>
    <row r="102" spans="1:65" s="76" customFormat="1" ht="15.75">
      <c r="A102" s="4" t="s">
        <v>33</v>
      </c>
      <c r="B102" s="102">
        <v>4210</v>
      </c>
      <c r="C102" s="108"/>
      <c r="D102" s="106"/>
      <c r="E102" s="90"/>
      <c r="F102" s="77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</row>
    <row r="103" spans="1:65" s="76" customFormat="1" ht="15.75">
      <c r="A103" s="4" t="s">
        <v>55</v>
      </c>
      <c r="B103" s="102">
        <v>9000</v>
      </c>
      <c r="C103" s="108"/>
      <c r="D103" s="106"/>
      <c r="E103" s="90">
        <f>C103+D103</f>
        <v>0</v>
      </c>
      <c r="F103" s="77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</row>
    <row r="104" spans="1:65" s="76" customFormat="1" ht="15.75" customHeight="1">
      <c r="A104" s="92"/>
      <c r="B104" s="93"/>
      <c r="C104" s="94"/>
      <c r="D104" s="77"/>
      <c r="E104" s="77"/>
      <c r="F104" s="77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</row>
    <row r="105" spans="1:5" ht="13.5" customHeight="1">
      <c r="A105" s="109"/>
      <c r="B105" s="86"/>
      <c r="C105" s="78"/>
      <c r="D105" s="79"/>
      <c r="E105" s="86"/>
    </row>
    <row r="106" spans="1:6" s="11" customFormat="1" ht="12.75">
      <c r="A106" s="95"/>
      <c r="B106" s="95"/>
      <c r="F106" s="96"/>
    </row>
    <row r="107" spans="1:5" ht="31.5" customHeight="1">
      <c r="A107" s="111" t="s">
        <v>123</v>
      </c>
      <c r="B107" s="97"/>
      <c r="C107" s="97"/>
      <c r="D107" s="192" t="s">
        <v>120</v>
      </c>
      <c r="E107" s="192"/>
    </row>
    <row r="108" spans="1:5" ht="13.5" customHeight="1">
      <c r="A108" s="68"/>
      <c r="B108" s="36" t="s">
        <v>9</v>
      </c>
      <c r="C108" s="36"/>
      <c r="D108" s="118" t="s">
        <v>8</v>
      </c>
      <c r="E108" s="118"/>
    </row>
    <row r="109" spans="1:65" s="57" customFormat="1" ht="15.75">
      <c r="A109" s="123" t="s">
        <v>121</v>
      </c>
      <c r="B109" s="97"/>
      <c r="C109" s="97"/>
      <c r="D109" s="185" t="s">
        <v>122</v>
      </c>
      <c r="E109" s="185"/>
      <c r="F109" s="8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</row>
    <row r="110" spans="1:65" s="57" customFormat="1" ht="13.5" customHeight="1">
      <c r="A110" s="63"/>
      <c r="B110" s="36" t="s">
        <v>9</v>
      </c>
      <c r="C110" s="36"/>
      <c r="D110" s="36" t="s">
        <v>8</v>
      </c>
      <c r="E110" s="36"/>
      <c r="F110" s="8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</row>
    <row r="111" spans="1:65" s="57" customFormat="1" ht="26.25" customHeight="1">
      <c r="A111" s="134"/>
      <c r="F111" s="8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</row>
    <row r="112" spans="1:65" s="57" customFormat="1" ht="15">
      <c r="A112" s="198" t="s">
        <v>139</v>
      </c>
      <c r="B112" s="198"/>
      <c r="C112" s="57" t="s">
        <v>57</v>
      </c>
      <c r="F112" s="8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</row>
    <row r="113" spans="1:65" s="57" customFormat="1" ht="15">
      <c r="A113" s="68" t="s">
        <v>0</v>
      </c>
      <c r="F113" s="8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</row>
    <row r="115" spans="1:65" s="81" customFormat="1" ht="15.75">
      <c r="A115" s="81" t="s">
        <v>44</v>
      </c>
      <c r="F115" s="1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</row>
    <row r="116" spans="1:65" s="81" customFormat="1" ht="15.75">
      <c r="A116" s="81" t="s">
        <v>45</v>
      </c>
      <c r="F116" s="1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</row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</sheetData>
  <sheetProtection/>
  <mergeCells count="22">
    <mergeCell ref="A112:B112"/>
    <mergeCell ref="A16:E16"/>
    <mergeCell ref="D107:E107"/>
    <mergeCell ref="A26:A27"/>
    <mergeCell ref="D109:E109"/>
    <mergeCell ref="A17:E17"/>
    <mergeCell ref="B1:E4"/>
    <mergeCell ref="B11:C11"/>
    <mergeCell ref="B13:C13"/>
    <mergeCell ref="A15:E15"/>
    <mergeCell ref="B6:E6"/>
    <mergeCell ref="A19:E19"/>
    <mergeCell ref="B8:E8"/>
    <mergeCell ref="D10:E10"/>
    <mergeCell ref="B7:C7"/>
    <mergeCell ref="B12:C12"/>
    <mergeCell ref="B26:B27"/>
    <mergeCell ref="E26:E27"/>
    <mergeCell ref="A24:E24"/>
    <mergeCell ref="A23:E23"/>
    <mergeCell ref="A22:E22"/>
    <mergeCell ref="A21:E21"/>
  </mergeCells>
  <printOptions horizontalCentered="1"/>
  <pageMargins left="0.7874015748031497" right="0" top="0.3937007874015748" bottom="0.3937007874015748" header="0" footer="0"/>
  <pageSetup fitToHeight="2" horizontalDpi="600" verticalDpi="600" orientation="portrait" paperSize="9" scale="66" r:id="rId1"/>
  <rowBreaks count="1" manualBreakCount="1"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User</cp:lastModifiedBy>
  <cp:lastPrinted>2017-02-08T06:17:54Z</cp:lastPrinted>
  <dcterms:created xsi:type="dcterms:W3CDTF">2002-12-20T14:47:57Z</dcterms:created>
  <dcterms:modified xsi:type="dcterms:W3CDTF">2017-03-21T14:51:43Z</dcterms:modified>
  <cp:category/>
  <cp:version/>
  <cp:contentType/>
  <cp:contentStatus/>
</cp:coreProperties>
</file>